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87.2021_K1_OBHbyt-Čih\"/>
    </mc:Choice>
  </mc:AlternateContent>
  <bookViews>
    <workbookView xWindow="0" yWindow="0" windowWidth="28005" windowHeight="68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Pol'!$A$1:$W$136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 concurrentCalc="0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27" i="12" l="1"/>
  <c r="G9" i="12"/>
  <c r="M9" i="12"/>
  <c r="I9" i="12"/>
  <c r="K9" i="12"/>
  <c r="O9" i="12"/>
  <c r="Q9" i="12"/>
  <c r="V9" i="12"/>
  <c r="G12" i="12"/>
  <c r="M12" i="12"/>
  <c r="I12" i="12"/>
  <c r="K12" i="12"/>
  <c r="O12" i="12"/>
  <c r="Q12" i="12"/>
  <c r="V12" i="12"/>
  <c r="G15" i="12"/>
  <c r="M15" i="12"/>
  <c r="I15" i="12"/>
  <c r="K15" i="12"/>
  <c r="O15" i="12"/>
  <c r="Q15" i="12"/>
  <c r="V15" i="12"/>
  <c r="G17" i="12"/>
  <c r="I17" i="12"/>
  <c r="K17" i="12"/>
  <c r="O17" i="12"/>
  <c r="Q17" i="12"/>
  <c r="V17" i="12"/>
  <c r="G21" i="12"/>
  <c r="M21" i="12"/>
  <c r="I21" i="12"/>
  <c r="K21" i="12"/>
  <c r="O21" i="12"/>
  <c r="Q21" i="12"/>
  <c r="V21" i="12"/>
  <c r="G23" i="12"/>
  <c r="M23" i="12"/>
  <c r="M22" i="12"/>
  <c r="I23" i="12"/>
  <c r="I22" i="12"/>
  <c r="K23" i="12"/>
  <c r="K22" i="12"/>
  <c r="O23" i="12"/>
  <c r="O22" i="12"/>
  <c r="Q23" i="12"/>
  <c r="Q22" i="12"/>
  <c r="V23" i="12"/>
  <c r="V22" i="12"/>
  <c r="G26" i="12"/>
  <c r="G25" i="12"/>
  <c r="I51" i="1"/>
  <c r="I26" i="12"/>
  <c r="I25" i="12"/>
  <c r="K26" i="12"/>
  <c r="K25" i="12"/>
  <c r="O26" i="12"/>
  <c r="O25" i="12"/>
  <c r="Q26" i="12"/>
  <c r="Q25" i="12"/>
  <c r="V26" i="12"/>
  <c r="V25" i="12"/>
  <c r="G28" i="12"/>
  <c r="M28" i="12"/>
  <c r="I28" i="12"/>
  <c r="K28" i="12"/>
  <c r="O28" i="12"/>
  <c r="Q28" i="12"/>
  <c r="V28" i="12"/>
  <c r="G30" i="12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/>
  <c r="I32" i="12"/>
  <c r="K32" i="12"/>
  <c r="O32" i="12"/>
  <c r="Q32" i="12"/>
  <c r="V32" i="12"/>
  <c r="G34" i="12"/>
  <c r="M34" i="12"/>
  <c r="I34" i="12"/>
  <c r="K34" i="12"/>
  <c r="O34" i="12"/>
  <c r="Q34" i="12"/>
  <c r="V34" i="12"/>
  <c r="G35" i="12"/>
  <c r="M35" i="12"/>
  <c r="I35" i="12"/>
  <c r="K35" i="12"/>
  <c r="O35" i="12"/>
  <c r="Q35" i="12"/>
  <c r="V35" i="12"/>
  <c r="G36" i="12"/>
  <c r="M36" i="12"/>
  <c r="I36" i="12"/>
  <c r="K36" i="12"/>
  <c r="O36" i="12"/>
  <c r="Q36" i="12"/>
  <c r="V36" i="12"/>
  <c r="G37" i="12"/>
  <c r="M37" i="12"/>
  <c r="I37" i="12"/>
  <c r="K37" i="12"/>
  <c r="O37" i="12"/>
  <c r="Q37" i="12"/>
  <c r="V37" i="12"/>
  <c r="G38" i="12"/>
  <c r="M38" i="12"/>
  <c r="I38" i="12"/>
  <c r="K38" i="12"/>
  <c r="O38" i="12"/>
  <c r="Q38" i="12"/>
  <c r="V38" i="12"/>
  <c r="G39" i="12"/>
  <c r="I53" i="1"/>
  <c r="G40" i="12"/>
  <c r="M40" i="12"/>
  <c r="M39" i="12"/>
  <c r="I40" i="12"/>
  <c r="I39" i="12"/>
  <c r="K40" i="12"/>
  <c r="K39" i="12"/>
  <c r="O40" i="12"/>
  <c r="O39" i="12"/>
  <c r="Q40" i="12"/>
  <c r="Q39" i="12"/>
  <c r="V40" i="12"/>
  <c r="V39" i="12"/>
  <c r="G42" i="12"/>
  <c r="M42" i="12"/>
  <c r="M41" i="12"/>
  <c r="I42" i="12"/>
  <c r="I41" i="12"/>
  <c r="K42" i="12"/>
  <c r="K41" i="12"/>
  <c r="O42" i="12"/>
  <c r="O41" i="12"/>
  <c r="Q42" i="12"/>
  <c r="Q41" i="12"/>
  <c r="V42" i="12"/>
  <c r="V41" i="12"/>
  <c r="G46" i="12"/>
  <c r="M46" i="12"/>
  <c r="I46" i="12"/>
  <c r="K46" i="12"/>
  <c r="O46" i="12"/>
  <c r="Q46" i="12"/>
  <c r="V46" i="12"/>
  <c r="G47" i="12"/>
  <c r="I47" i="12"/>
  <c r="K47" i="12"/>
  <c r="O47" i="12"/>
  <c r="Q47" i="12"/>
  <c r="V47" i="12"/>
  <c r="G48" i="12"/>
  <c r="M48" i="12"/>
  <c r="I48" i="12"/>
  <c r="K48" i="12"/>
  <c r="O48" i="12"/>
  <c r="Q48" i="12"/>
  <c r="V48" i="12"/>
  <c r="G49" i="12"/>
  <c r="M49" i="12"/>
  <c r="I49" i="12"/>
  <c r="K49" i="12"/>
  <c r="O49" i="12"/>
  <c r="Q49" i="12"/>
  <c r="V49" i="12"/>
  <c r="G50" i="12"/>
  <c r="M50" i="12"/>
  <c r="I50" i="12"/>
  <c r="K50" i="12"/>
  <c r="O50" i="12"/>
  <c r="Q50" i="12"/>
  <c r="V50" i="12"/>
  <c r="G51" i="12"/>
  <c r="M51" i="12"/>
  <c r="I51" i="12"/>
  <c r="K51" i="12"/>
  <c r="O51" i="12"/>
  <c r="Q51" i="12"/>
  <c r="V51" i="12"/>
  <c r="G53" i="12"/>
  <c r="I53" i="12"/>
  <c r="K53" i="12"/>
  <c r="O53" i="12"/>
  <c r="Q53" i="12"/>
  <c r="V53" i="12"/>
  <c r="G54" i="12"/>
  <c r="M54" i="12"/>
  <c r="I54" i="12"/>
  <c r="K54" i="12"/>
  <c r="O54" i="12"/>
  <c r="Q54" i="12"/>
  <c r="V54" i="12"/>
  <c r="G55" i="12"/>
  <c r="M55" i="12"/>
  <c r="I55" i="12"/>
  <c r="K55" i="12"/>
  <c r="O55" i="12"/>
  <c r="Q55" i="12"/>
  <c r="V55" i="12"/>
  <c r="G56" i="12"/>
  <c r="M56" i="12"/>
  <c r="I56" i="12"/>
  <c r="K56" i="12"/>
  <c r="O56" i="12"/>
  <c r="Q56" i="12"/>
  <c r="V56" i="12"/>
  <c r="G57" i="12"/>
  <c r="M57" i="12"/>
  <c r="I57" i="12"/>
  <c r="K57" i="12"/>
  <c r="O57" i="12"/>
  <c r="Q57" i="12"/>
  <c r="V57" i="12"/>
  <c r="G58" i="12"/>
  <c r="M58" i="12"/>
  <c r="I58" i="12"/>
  <c r="K58" i="12"/>
  <c r="O58" i="12"/>
  <c r="Q58" i="12"/>
  <c r="V58" i="12"/>
  <c r="G59" i="12"/>
  <c r="M59" i="12"/>
  <c r="I59" i="12"/>
  <c r="K59" i="12"/>
  <c r="O59" i="12"/>
  <c r="Q59" i="12"/>
  <c r="V59" i="12"/>
  <c r="G60" i="12"/>
  <c r="M60" i="12"/>
  <c r="I60" i="12"/>
  <c r="K60" i="12"/>
  <c r="O60" i="12"/>
  <c r="Q60" i="12"/>
  <c r="V60" i="12"/>
  <c r="G61" i="12"/>
  <c r="M61" i="12"/>
  <c r="I61" i="12"/>
  <c r="K61" i="12"/>
  <c r="O61" i="12"/>
  <c r="Q61" i="12"/>
  <c r="V61" i="12"/>
  <c r="G62" i="12"/>
  <c r="M62" i="12"/>
  <c r="I62" i="12"/>
  <c r="K62" i="12"/>
  <c r="O62" i="12"/>
  <c r="Q62" i="12"/>
  <c r="V62" i="12"/>
  <c r="G63" i="12"/>
  <c r="M63" i="12"/>
  <c r="I63" i="12"/>
  <c r="K63" i="12"/>
  <c r="O63" i="12"/>
  <c r="Q63" i="12"/>
  <c r="V63" i="12"/>
  <c r="G65" i="12"/>
  <c r="I65" i="12"/>
  <c r="K65" i="12"/>
  <c r="O65" i="12"/>
  <c r="Q65" i="12"/>
  <c r="V65" i="12"/>
  <c r="V64" i="12"/>
  <c r="G66" i="12"/>
  <c r="I66" i="12"/>
  <c r="K66" i="12"/>
  <c r="M66" i="12"/>
  <c r="O66" i="12"/>
  <c r="Q66" i="12"/>
  <c r="V66" i="12"/>
  <c r="G67" i="12"/>
  <c r="M67" i="12"/>
  <c r="I67" i="12"/>
  <c r="K67" i="12"/>
  <c r="O67" i="12"/>
  <c r="Q67" i="12"/>
  <c r="V67" i="12"/>
  <c r="G68" i="12"/>
  <c r="M68" i="12"/>
  <c r="I68" i="12"/>
  <c r="K68" i="12"/>
  <c r="O68" i="12"/>
  <c r="Q68" i="12"/>
  <c r="V68" i="12"/>
  <c r="G70" i="12"/>
  <c r="M70" i="12"/>
  <c r="I70" i="12"/>
  <c r="K70" i="12"/>
  <c r="O70" i="12"/>
  <c r="Q70" i="12"/>
  <c r="V70" i="12"/>
  <c r="G71" i="12"/>
  <c r="I71" i="12"/>
  <c r="K71" i="12"/>
  <c r="O71" i="12"/>
  <c r="Q71" i="12"/>
  <c r="V71" i="12"/>
  <c r="G72" i="12"/>
  <c r="M72" i="12"/>
  <c r="I72" i="12"/>
  <c r="K72" i="12"/>
  <c r="O72" i="12"/>
  <c r="Q72" i="12"/>
  <c r="V72" i="12"/>
  <c r="G73" i="12"/>
  <c r="M73" i="12"/>
  <c r="I73" i="12"/>
  <c r="K73" i="12"/>
  <c r="O73" i="12"/>
  <c r="Q73" i="12"/>
  <c r="V73" i="12"/>
  <c r="G74" i="12"/>
  <c r="M74" i="12"/>
  <c r="I74" i="12"/>
  <c r="K74" i="12"/>
  <c r="O74" i="12"/>
  <c r="Q74" i="12"/>
  <c r="V74" i="12"/>
  <c r="G75" i="12"/>
  <c r="M75" i="12"/>
  <c r="I75" i="12"/>
  <c r="K75" i="12"/>
  <c r="O75" i="12"/>
  <c r="Q75" i="12"/>
  <c r="V75" i="12"/>
  <c r="G76" i="12"/>
  <c r="M76" i="12"/>
  <c r="I76" i="12"/>
  <c r="K76" i="12"/>
  <c r="O76" i="12"/>
  <c r="Q76" i="12"/>
  <c r="V76" i="12"/>
  <c r="G77" i="12"/>
  <c r="M77" i="12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M79" i="12"/>
  <c r="I79" i="12"/>
  <c r="K79" i="12"/>
  <c r="O79" i="12"/>
  <c r="Q79" i="12"/>
  <c r="V79" i="12"/>
  <c r="G80" i="12"/>
  <c r="M80" i="12"/>
  <c r="I80" i="12"/>
  <c r="K80" i="12"/>
  <c r="O80" i="12"/>
  <c r="Q80" i="12"/>
  <c r="V80" i="12"/>
  <c r="G81" i="12"/>
  <c r="M81" i="12"/>
  <c r="I81" i="12"/>
  <c r="K81" i="12"/>
  <c r="O81" i="12"/>
  <c r="Q81" i="12"/>
  <c r="V81" i="12"/>
  <c r="G82" i="12"/>
  <c r="M82" i="12"/>
  <c r="I82" i="12"/>
  <c r="K82" i="12"/>
  <c r="O82" i="12"/>
  <c r="Q82" i="12"/>
  <c r="V82" i="12"/>
  <c r="G83" i="12"/>
  <c r="M83" i="12"/>
  <c r="I83" i="12"/>
  <c r="K83" i="12"/>
  <c r="O83" i="12"/>
  <c r="Q83" i="12"/>
  <c r="V83" i="12"/>
  <c r="G84" i="12"/>
  <c r="M84" i="12"/>
  <c r="I84" i="12"/>
  <c r="K84" i="12"/>
  <c r="O84" i="12"/>
  <c r="Q84" i="12"/>
  <c r="V84" i="12"/>
  <c r="G85" i="12"/>
  <c r="M85" i="12"/>
  <c r="I85" i="12"/>
  <c r="K85" i="12"/>
  <c r="O85" i="12"/>
  <c r="Q85" i="12"/>
  <c r="V85" i="12"/>
  <c r="G86" i="12"/>
  <c r="M86" i="12"/>
  <c r="I86" i="12"/>
  <c r="K86" i="12"/>
  <c r="O86" i="12"/>
  <c r="Q86" i="12"/>
  <c r="V86" i="12"/>
  <c r="G87" i="12"/>
  <c r="M87" i="12"/>
  <c r="I87" i="12"/>
  <c r="K87" i="12"/>
  <c r="O87" i="12"/>
  <c r="Q87" i="12"/>
  <c r="V87" i="12"/>
  <c r="I88" i="12"/>
  <c r="G89" i="12"/>
  <c r="G88" i="12"/>
  <c r="I59" i="1"/>
  <c r="I89" i="12"/>
  <c r="K89" i="12"/>
  <c r="K88" i="12"/>
  <c r="O89" i="12"/>
  <c r="O88" i="12"/>
  <c r="Q89" i="12"/>
  <c r="Q88" i="12"/>
  <c r="V89" i="12"/>
  <c r="V88" i="12"/>
  <c r="G91" i="12"/>
  <c r="M91" i="12"/>
  <c r="I91" i="12"/>
  <c r="K91" i="12"/>
  <c r="O91" i="12"/>
  <c r="Q91" i="12"/>
  <c r="V91" i="12"/>
  <c r="G93" i="12"/>
  <c r="M93" i="12"/>
  <c r="I93" i="12"/>
  <c r="K93" i="12"/>
  <c r="O93" i="12"/>
  <c r="Q93" i="12"/>
  <c r="V93" i="12"/>
  <c r="G94" i="12"/>
  <c r="M94" i="12"/>
  <c r="I94" i="12"/>
  <c r="K94" i="12"/>
  <c r="O94" i="12"/>
  <c r="Q94" i="12"/>
  <c r="V94" i="12"/>
  <c r="G96" i="12"/>
  <c r="M96" i="12"/>
  <c r="I96" i="12"/>
  <c r="K96" i="12"/>
  <c r="O96" i="12"/>
  <c r="Q96" i="12"/>
  <c r="V96" i="12"/>
  <c r="G98" i="12"/>
  <c r="M98" i="12"/>
  <c r="I98" i="12"/>
  <c r="K98" i="12"/>
  <c r="O98" i="12"/>
  <c r="Q98" i="12"/>
  <c r="V98" i="12"/>
  <c r="G100" i="12"/>
  <c r="I100" i="12"/>
  <c r="K100" i="12"/>
  <c r="O100" i="12"/>
  <c r="Q100" i="12"/>
  <c r="V100" i="12"/>
  <c r="G102" i="12"/>
  <c r="M102" i="12"/>
  <c r="I102" i="12"/>
  <c r="K102" i="12"/>
  <c r="O102" i="12"/>
  <c r="Q102" i="12"/>
  <c r="V102" i="12"/>
  <c r="G104" i="12"/>
  <c r="M104" i="12"/>
  <c r="I104" i="12"/>
  <c r="K104" i="12"/>
  <c r="O104" i="12"/>
  <c r="Q104" i="12"/>
  <c r="V104" i="12"/>
  <c r="G105" i="12"/>
  <c r="M105" i="12"/>
  <c r="I105" i="12"/>
  <c r="K105" i="12"/>
  <c r="O105" i="12"/>
  <c r="Q105" i="12"/>
  <c r="V105" i="12"/>
  <c r="G107" i="12"/>
  <c r="M107" i="12"/>
  <c r="I107" i="12"/>
  <c r="K107" i="12"/>
  <c r="O107" i="12"/>
  <c r="Q107" i="12"/>
  <c r="V107" i="12"/>
  <c r="G109" i="12"/>
  <c r="M109" i="12"/>
  <c r="I109" i="12"/>
  <c r="K109" i="12"/>
  <c r="O109" i="12"/>
  <c r="Q109" i="12"/>
  <c r="V109" i="12"/>
  <c r="V108" i="12"/>
  <c r="G111" i="12"/>
  <c r="M111" i="12"/>
  <c r="I111" i="12"/>
  <c r="K111" i="12"/>
  <c r="O111" i="12"/>
  <c r="Q111" i="12"/>
  <c r="V111" i="12"/>
  <c r="V112" i="12"/>
  <c r="G113" i="12"/>
  <c r="M113" i="12"/>
  <c r="M112" i="12"/>
  <c r="I113" i="12"/>
  <c r="I112" i="12"/>
  <c r="K113" i="12"/>
  <c r="K112" i="12"/>
  <c r="O113" i="12"/>
  <c r="O112" i="12"/>
  <c r="Q113" i="12"/>
  <c r="Q112" i="12"/>
  <c r="V113" i="12"/>
  <c r="G115" i="12"/>
  <c r="M115" i="12"/>
  <c r="I115" i="12"/>
  <c r="K115" i="12"/>
  <c r="O115" i="12"/>
  <c r="Q115" i="12"/>
  <c r="V115" i="12"/>
  <c r="G116" i="12"/>
  <c r="I116" i="12"/>
  <c r="K116" i="12"/>
  <c r="O116" i="12"/>
  <c r="Q116" i="12"/>
  <c r="V116" i="12"/>
  <c r="G117" i="12"/>
  <c r="M117" i="12"/>
  <c r="I117" i="12"/>
  <c r="K117" i="12"/>
  <c r="O117" i="12"/>
  <c r="Q117" i="12"/>
  <c r="V117" i="12"/>
  <c r="G118" i="12"/>
  <c r="M118" i="12"/>
  <c r="I118" i="12"/>
  <c r="K118" i="12"/>
  <c r="O118" i="12"/>
  <c r="Q118" i="12"/>
  <c r="V118" i="12"/>
  <c r="G119" i="12"/>
  <c r="M119" i="12"/>
  <c r="I119" i="12"/>
  <c r="K119" i="12"/>
  <c r="O119" i="12"/>
  <c r="Q119" i="12"/>
  <c r="V119" i="12"/>
  <c r="G120" i="12"/>
  <c r="M120" i="12"/>
  <c r="I120" i="12"/>
  <c r="K120" i="12"/>
  <c r="O120" i="12"/>
  <c r="Q120" i="12"/>
  <c r="V120" i="12"/>
  <c r="G122" i="12"/>
  <c r="M122" i="12"/>
  <c r="I122" i="12"/>
  <c r="K122" i="12"/>
  <c r="O122" i="12"/>
  <c r="Q122" i="12"/>
  <c r="V122" i="12"/>
  <c r="G123" i="12"/>
  <c r="M123" i="12"/>
  <c r="I123" i="12"/>
  <c r="K123" i="12"/>
  <c r="O123" i="12"/>
  <c r="Q123" i="12"/>
  <c r="V123" i="12"/>
  <c r="G124" i="12"/>
  <c r="M124" i="12"/>
  <c r="I124" i="12"/>
  <c r="K124" i="12"/>
  <c r="O124" i="12"/>
  <c r="Q124" i="12"/>
  <c r="V124" i="12"/>
  <c r="AF126" i="12"/>
  <c r="I20" i="1"/>
  <c r="M26" i="12"/>
  <c r="M25" i="12"/>
  <c r="K90" i="12"/>
  <c r="G45" i="12"/>
  <c r="I55" i="1"/>
  <c r="Q121" i="12"/>
  <c r="K99" i="12"/>
  <c r="K108" i="12"/>
  <c r="Q52" i="12"/>
  <c r="I114" i="12"/>
  <c r="I121" i="12"/>
  <c r="K114" i="12"/>
  <c r="G69" i="12"/>
  <c r="I58" i="1"/>
  <c r="G64" i="12"/>
  <c r="I57" i="1"/>
  <c r="G52" i="12"/>
  <c r="I56" i="1"/>
  <c r="G27" i="12"/>
  <c r="I52" i="1"/>
  <c r="K8" i="12"/>
  <c r="O45" i="12"/>
  <c r="V27" i="12"/>
  <c r="O121" i="12"/>
  <c r="Q114" i="12"/>
  <c r="G41" i="1"/>
  <c r="G39" i="1"/>
  <c r="G42" i="1"/>
  <c r="G25" i="1"/>
  <c r="A25" i="1"/>
  <c r="A26" i="1"/>
  <c r="G26" i="1"/>
  <c r="K121" i="12"/>
  <c r="G112" i="12"/>
  <c r="I63" i="1"/>
  <c r="I18" i="1"/>
  <c r="V99" i="12"/>
  <c r="V90" i="12"/>
  <c r="O69" i="12"/>
  <c r="I52" i="12"/>
  <c r="O52" i="12"/>
  <c r="O8" i="12"/>
  <c r="G40" i="1"/>
  <c r="V121" i="12"/>
  <c r="V114" i="12"/>
  <c r="M108" i="12"/>
  <c r="G99" i="12"/>
  <c r="I61" i="1"/>
  <c r="K69" i="12"/>
  <c r="Q69" i="12"/>
  <c r="I69" i="12"/>
  <c r="Q64" i="12"/>
  <c r="I64" i="12"/>
  <c r="O64" i="12"/>
  <c r="K52" i="12"/>
  <c r="K45" i="12"/>
  <c r="Q45" i="12"/>
  <c r="I45" i="12"/>
  <c r="G41" i="12"/>
  <c r="I54" i="1"/>
  <c r="O27" i="12"/>
  <c r="G22" i="12"/>
  <c r="I50" i="1"/>
  <c r="V8" i="12"/>
  <c r="I8" i="12"/>
  <c r="O114" i="12"/>
  <c r="G114" i="12"/>
  <c r="I64" i="1"/>
  <c r="Q108" i="12"/>
  <c r="I108" i="12"/>
  <c r="O108" i="12"/>
  <c r="Q99" i="12"/>
  <c r="I99" i="12"/>
  <c r="O99" i="12"/>
  <c r="Q90" i="12"/>
  <c r="I90" i="12"/>
  <c r="O90" i="12"/>
  <c r="V69" i="12"/>
  <c r="K64" i="12"/>
  <c r="V52" i="12"/>
  <c r="V45" i="12"/>
  <c r="K27" i="12"/>
  <c r="Q27" i="12"/>
  <c r="I27" i="12"/>
  <c r="G8" i="12"/>
  <c r="Q8" i="12"/>
  <c r="M90" i="12"/>
  <c r="M121" i="12"/>
  <c r="M8" i="12"/>
  <c r="AE126" i="12"/>
  <c r="G121" i="12"/>
  <c r="I65" i="1"/>
  <c r="I19" i="1"/>
  <c r="M116" i="12"/>
  <c r="M114" i="12"/>
  <c r="G108" i="12"/>
  <c r="I62" i="1"/>
  <c r="M100" i="12"/>
  <c r="M99" i="12"/>
  <c r="G90" i="12"/>
  <c r="I60" i="1"/>
  <c r="M89" i="12"/>
  <c r="M88" i="12"/>
  <c r="M65" i="12"/>
  <c r="M64" i="12"/>
  <c r="M53" i="12"/>
  <c r="M52" i="12"/>
  <c r="M30" i="12"/>
  <c r="M27" i="12"/>
  <c r="M17" i="12"/>
  <c r="M71" i="12"/>
  <c r="M69" i="12"/>
  <c r="M47" i="12"/>
  <c r="M45" i="12"/>
  <c r="J28" i="1"/>
  <c r="J26" i="1"/>
  <c r="G38" i="1"/>
  <c r="F38" i="1"/>
  <c r="H32" i="1"/>
  <c r="J23" i="1"/>
  <c r="J24" i="1"/>
  <c r="J25" i="1"/>
  <c r="J27" i="1"/>
  <c r="E24" i="1"/>
  <c r="E26" i="1"/>
  <c r="I17" i="1"/>
  <c r="I49" i="1"/>
  <c r="G126" i="12"/>
  <c r="F40" i="1"/>
  <c r="H40" i="1"/>
  <c r="I40" i="1"/>
  <c r="F39" i="1"/>
  <c r="F41" i="1"/>
  <c r="H41" i="1"/>
  <c r="I41" i="1"/>
  <c r="I16" i="1"/>
  <c r="I21" i="1"/>
  <c r="I66" i="1"/>
  <c r="F42" i="1"/>
  <c r="H39" i="1"/>
  <c r="I39" i="1"/>
  <c r="I42" i="1"/>
  <c r="H42" i="1"/>
  <c r="G23" i="1"/>
  <c r="A23" i="1"/>
  <c r="A24" i="1"/>
  <c r="G24" i="1"/>
  <c r="A27" i="1"/>
  <c r="A29" i="1"/>
  <c r="G29" i="1"/>
  <c r="G27" i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/>
  <c r="J40" i="1"/>
  <c r="J41" i="1"/>
  <c r="J39" i="1"/>
  <c r="J4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<sst xmlns="http://schemas.openxmlformats.org/spreadsheetml/2006/main" count="760" uniqueCount="321">
  <si>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</si>
  <si>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</si>
  <si>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</si>
  <si>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</si>
  <si>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</si>
  <si>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</si>
  <si>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</si>
  <si>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</si>
  <si>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</si>
  <si>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</si>
  <si>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</si>
  <si>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</si>
  <si>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</si>
  <si>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</si>
  <si>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</si>
  <si>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</si>
  <si>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</si>
  <si>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</si>
  <si>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</si>
  <si>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</si>
  <si>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</si>
  <si>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</si>
  <si>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</si>
  <si>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</si>
  <si>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</si>
  <si>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</si>
  <si>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</si>
  <si>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</si>
  <si>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</si>
  <si>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</si>
  <si>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</si>
  <si>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</si>
  <si>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</si>
  <si>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</si>
  <si>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</si>
  <si>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</si>
  <si>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</si>
  <si>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</si>
  <si>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</si>
  <si>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</si>
  <si>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</si>
  <si>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</si>
  <si>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</si>
  <si>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</si>
  <si>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</si>
  <si>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</si>
  <si>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</si>
  <si>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</si>
  <si>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</si>
  <si>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</si>
  <si>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</si>
  <si>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</si>
  <si>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</si>
  <si>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</si>
  <si>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</si>
  <si>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</si>
  <si>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</si>
  <si>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</si>
  <si>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</si>
  <si>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</si>
  <si>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</si>
  <si>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</si>
  <si>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</si>
  <si>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</si>
  <si>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</si>
  <si>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</si>
  <si>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</si>
  <si>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</si>
  <si>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</si>
  <si>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</si>
  <si>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</si>
  <si>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</si>
  <si>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</si>
  <si>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</si>
  <si>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</si>
  <si>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</si>
  <si>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</si>
  <si>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</si>
  <si>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</si>
  <si>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</si>
  <si>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</si>
  <si>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</si>
  <si>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</si>
  <si>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</si>
  <si>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</si>
  <si>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</si>
  <si>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</si>
  <si>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</si>
  <si>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</si>
  <si>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</si>
  <si>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</si>
  <si>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</si>
  <si>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</si>
  <si>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</si>
  <si>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</si>
  <si>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</si>
  <si>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</si>
  <si>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</si>
  <si>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</si>
  <si>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</si>
  <si>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</si>
  <si>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</si>
  <si>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</si>
  <si>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</si>
  <si>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</si>
  <si>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</si>
  <si>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</si>
  <si>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</si>
  <si>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</si>
  <si>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</si>
  <si>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</si>
  <si>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</si>
  <si>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</si>
  <si>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</si>
  <si>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</si>
  <si>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</si>
  <si>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</si>
  <si>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</si>
  <si>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</si>
  <si>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m2</t>
  </si>
  <si>
    <t>RTS 18/ I</t>
  </si>
  <si>
    <t>POL1_1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</si>
  <si>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</si>
  <si>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</si>
  <si>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</si>
  <si>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</si>
  <si>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</si>
  <si>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</si>
  <si>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</si>
  <si>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</si>
  <si>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</si>
  <si>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</si>
  <si>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</si>
  <si>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</si>
  <si>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</si>
  <si>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</si>
  <si>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</si>
  <si>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</si>
  <si>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</si>
  <si>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</si>
  <si>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</si>
  <si>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</si>
  <si>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</si>
  <si>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</si>
  <si>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</si>
  <si>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</si>
  <si>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</si>
  <si>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</si>
  <si>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</si>
  <si>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</si>
  <si>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</si>
  <si>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</si>
  <si>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</si>
  <si>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</si>
  <si>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</si>
  <si>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</si>
  <si>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</si>
  <si>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</si>
  <si>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</si>
  <si>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</si>
  <si>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</si>
  <si>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</si>
  <si>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</si>
  <si>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</si>
  <si>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</si>
  <si>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</si>
  <si>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</si>
  <si>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</si>
  <si>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</si>
  <si>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</si>
  <si>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</si>
  <si>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</si>
  <si>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</si>
  <si>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</si>
  <si>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</si>
  <si>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</si>
  <si>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</si>
  <si>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</si>
  <si>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</si>
  <si>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</si>
  <si>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</si>
  <si>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</si>
  <si>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</si>
  <si>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</si>
  <si>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</si>
  <si>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</si>
  <si>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</si>
  <si>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</si>
  <si>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</si>
  <si>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</si>
  <si>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</si>
  <si>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</si>
  <si>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</si>
  <si>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</si>
  <si>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</si>
  <si>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</si>
  <si>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</si>
  <si>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</si>
  <si>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</si>
  <si>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</si>
  <si>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</si>
  <si>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</si>
  <si>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</si>
  <si>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</si>
  <si>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</si>
  <si>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</si>
  <si>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</si>
  <si>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</si>
  <si>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</si>
  <si>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</si>
  <si>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</si>
  <si>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</si>
  <si>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</si>
  <si>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</si>
  <si>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</si>
  <si>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</si>
  <si>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</si>
  <si>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</si>
  <si>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</si>
  <si>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</si>
  <si>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</si>
  <si>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</si>
  <si>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</si>
  <si>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</si>
  <si>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</si>
  <si>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</si>
  <si>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</si>
  <si>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</si>
  <si>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</si>
  <si>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</si>
  <si>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</si>
  <si>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</si>
  <si>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</si>
  <si>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</si>
  <si>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</si>
  <si>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</si>
  <si>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</si>
  <si>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</si>
  <si>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</si>
  <si>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</si>
  <si>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</si>
  <si>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</si>
  <si>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</si>
  <si>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</si>
  <si>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</si>
  <si>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</si>
  <si>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</si>
  <si>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</si>
  <si>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</si>
  <si>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</si>
  <si>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</si>
  <si>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</si>
  <si>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</si>
  <si>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</si>
  <si>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</si>
  <si>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</si>
  <si>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</si>
  <si>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</si>
  <si>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</si>
  <si>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</si>
  <si>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</si>
  <si>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</si>
  <si>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</si>
  <si>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</si>
  <si>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</si>
  <si>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</si>
  <si>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</si>
  <si>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</si>
  <si>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</si>
  <si>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</si>
  <si>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</si>
  <si>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</si>
  <si>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</si>
  <si>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</si>
  <si>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</si>
  <si>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</si>
  <si>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</si>
  <si>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</si>
  <si>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</si>
  <si>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</si>
  <si>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</si>
  <si>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</si>
  <si>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</si>
  <si>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</si>
  <si>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</si>
  <si>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</si>
  <si>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</si>
  <si>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</si>
  <si>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</si>
  <si>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</si>
  <si>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</si>
  <si>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</si>
  <si>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</si>
  <si>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</si>
  <si>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</si>
  <si>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</si>
  <si>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</si>
  <si>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 xml:space="preserve">Vana akrylátova 1500*700 </t>
  </si>
  <si>
    <t>Příplatek za spárovací hmotu - plošně,keram.dlažba, malta např.Keracolor FF (Mapei)</t>
  </si>
  <si>
    <t>Příplatek za spárovací hmotu-plošně,pórovin.obklad, malta např.Keracolor FF (Mapei)</t>
  </si>
  <si>
    <t>Malba  bílá, bez penetrace, 2 x</t>
  </si>
  <si>
    <t>Nohy k vaně</t>
  </si>
  <si>
    <t>Příčka sádrokarton. ocel.kce, 1x oplášť. tl.100 mm, desky standard impreg.tl.15 mm, minerál tl. 6 cm</t>
  </si>
  <si>
    <t>Rozpočet Volgogradská vana</t>
  </si>
  <si>
    <t>Obklad vnitř.stěn,keram.režný,hladký, MC, 30x20 cm</t>
  </si>
  <si>
    <t>22+4</t>
  </si>
  <si>
    <t>26*1,1</t>
  </si>
  <si>
    <t>Obkládačka pórov. 300x200x6,8, dle výběru objednatele</t>
  </si>
  <si>
    <t>Příčka sádrokarton. ocel.kce, 1x oplášť. tl. 80 mm, desky standard impreg.tl.15 mm, minerál tl. 5 cm</t>
  </si>
  <si>
    <t>D+M Dvirka kontrolni 30x30 dle obkladu</t>
  </si>
  <si>
    <t>Montáž podlah keram.,hladké, tmel, Unifix 2K (Schomburg)</t>
  </si>
  <si>
    <t>Dlažba keram např.Samba, Mexico,min. 30x30 cm, dle výběru objednatele</t>
  </si>
  <si>
    <t>Dřez kuchyňský nerez s odkapávačem a otvorem pro dřezovou baterii</t>
  </si>
  <si>
    <t>Baterie vanova V169, záruka min.5 let, včetně držáku na sprchu</t>
  </si>
  <si>
    <t>80 mm tl. : (0,8+0,86)*2,65</t>
  </si>
  <si>
    <t>D+M Revizní dvířka  do  SDK příčky, lamino 800x900 mm(dekor dřevo)</t>
  </si>
  <si>
    <t>D+M zárubní a dveří např.SAPELLI - povrchová úprava lakované nebo CPL laminát,odsouhlasí objednatel</t>
  </si>
  <si>
    <t>4</t>
  </si>
  <si>
    <t>Vyčištění budov o výšce podlaží do 2 m</t>
  </si>
  <si>
    <t>parozábrana</t>
  </si>
  <si>
    <t xml:space="preserve"> WC KOMBI, duální splachování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</si>
</sst>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18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7" t="s">
        <v>41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S21" sqref="S2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8" t="s">
        <v>4</v>
      </c>
      <c r="C1" s="199"/>
      <c r="D1" s="199"/>
      <c r="E1" s="199"/>
      <c r="F1" s="199"/>
      <c r="G1" s="199"/>
      <c r="H1" s="199"/>
      <c r="I1" s="199"/>
      <c r="J1" s="200"/>
    </row>
    <row r="2" spans="1:15" ht="36" customHeight="1" x14ac:dyDescent="0.2">
      <c r="A2" s="3"/>
      <c r="B2" s="80" t="s">
        <v>24</v>
      </c>
      <c r="C2" s="81"/>
      <c r="D2" s="82" t="s">
        <v>50</v>
      </c>
      <c r="E2" s="207" t="s">
        <v>51</v>
      </c>
      <c r="F2" s="208"/>
      <c r="G2" s="208"/>
      <c r="H2" s="208"/>
      <c r="I2" s="208"/>
      <c r="J2" s="20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10" t="s">
        <v>46</v>
      </c>
      <c r="F3" s="211"/>
      <c r="G3" s="211"/>
      <c r="H3" s="211"/>
      <c r="I3" s="211"/>
      <c r="J3" s="21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1" t="s">
        <v>303</v>
      </c>
      <c r="F4" s="222"/>
      <c r="G4" s="222"/>
      <c r="H4" s="222"/>
      <c r="I4" s="222"/>
      <c r="J4" s="223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4"/>
      <c r="E11" s="214"/>
      <c r="F11" s="214"/>
      <c r="G11" s="21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9"/>
      <c r="E12" s="219"/>
      <c r="F12" s="219"/>
      <c r="G12" s="219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0"/>
      <c r="E13" s="220"/>
      <c r="F13" s="220"/>
      <c r="G13" s="220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3"/>
      <c r="F15" s="213"/>
      <c r="G15" s="215"/>
      <c r="H15" s="215"/>
      <c r="I15" s="215" t="s">
        <v>31</v>
      </c>
      <c r="J15" s="21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4"/>
      <c r="F16" s="205"/>
      <c r="G16" s="204"/>
      <c r="H16" s="205"/>
      <c r="I16" s="204">
        <f>SUMIF(F49:F65,A16,I49:I65)+SUMIF(F49:F65,"PSU",I49:I65)</f>
        <v>0</v>
      </c>
      <c r="J16" s="206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4"/>
      <c r="F17" s="205"/>
      <c r="G17" s="204"/>
      <c r="H17" s="205"/>
      <c r="I17" s="204">
        <f>SUMIF(F49:F65,A17,I49:I65)</f>
        <v>0</v>
      </c>
      <c r="J17" s="206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4"/>
      <c r="F18" s="205"/>
      <c r="G18" s="204"/>
      <c r="H18" s="205"/>
      <c r="I18" s="204">
        <f>SUMIF(F49:F65,A18,I49:I65)</f>
        <v>0</v>
      </c>
      <c r="J18" s="206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4"/>
      <c r="F19" s="205"/>
      <c r="G19" s="204"/>
      <c r="H19" s="205"/>
      <c r="I19" s="204">
        <f>SUMIF(F49:F65,A19,I49:I65)</f>
        <v>0</v>
      </c>
      <c r="J19" s="206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4"/>
      <c r="F20" s="205"/>
      <c r="G20" s="204"/>
      <c r="H20" s="205"/>
      <c r="I20" s="204">
        <f>SUMIF(F49:F65,A20,I49:I65)</f>
        <v>0</v>
      </c>
      <c r="J20" s="206"/>
    </row>
    <row r="21" spans="1:10" ht="23.25" customHeight="1" x14ac:dyDescent="0.2">
      <c r="A21" s="3"/>
      <c r="B21" s="74" t="s">
        <v>31</v>
      </c>
      <c r="C21" s="75"/>
      <c r="D21" s="76"/>
      <c r="E21" s="217"/>
      <c r="F21" s="218"/>
      <c r="G21" s="217"/>
      <c r="H21" s="218"/>
      <c r="I21" s="217">
        <f>SUM(I16:J20)</f>
        <v>0</v>
      </c>
      <c r="J21" s="229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5">
        <f>IF(A24&gt;50, ROUNDUP(A23, 0), ROUNDDOWN(A23, 0))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01">
        <f>IF(A26&gt;50, ROUNDUP(A25, 0), ROUNDDOWN(A25, 0))</f>
        <v>0</v>
      </c>
      <c r="H26" s="202"/>
      <c r="I26" s="202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3">
        <f>CenaCelkem-(ZakladDPHSni+DPHSni+ZakladDPHZakl+DPHZakl)</f>
        <v>0</v>
      </c>
      <c r="H27" s="203"/>
      <c r="I27" s="203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31">
        <f>ZakladDPHSniVypocet+ZakladDPHZaklVypocet</f>
        <v>0</v>
      </c>
      <c r="H28" s="231"/>
      <c r="I28" s="231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30">
        <f>IF(A29&gt;50, ROUNDUP(A27, 0), ROUNDDOWN(A27, 0))</f>
        <v>0</v>
      </c>
      <c r="H29" s="230"/>
      <c r="I29" s="230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44417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4" t="s">
        <v>2</v>
      </c>
      <c r="E35" s="22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32"/>
      <c r="D39" s="233"/>
      <c r="E39" s="233"/>
      <c r="F39" s="105">
        <f>'01 02 Pol'!AE126</f>
        <v>0</v>
      </c>
      <c r="G39" s="106">
        <f>'01 02 Pol'!AF126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4" t="s">
        <v>46</v>
      </c>
      <c r="D40" s="235"/>
      <c r="E40" s="235"/>
      <c r="F40" s="110">
        <f>'01 02 Pol'!AE126</f>
        <v>0</v>
      </c>
      <c r="G40" s="111">
        <f>'01 02 Pol'!AF126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32" t="s">
        <v>44</v>
      </c>
      <c r="D41" s="233"/>
      <c r="E41" s="233"/>
      <c r="F41" s="114">
        <f>'01 02 Pol'!AE126</f>
        <v>0</v>
      </c>
      <c r="G41" s="107">
        <f>'01 02 Pol'!AF126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6" t="s">
        <v>53</v>
      </c>
      <c r="C42" s="237"/>
      <c r="D42" s="237"/>
      <c r="E42" s="238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39" t="s">
        <v>58</v>
      </c>
      <c r="D49" s="240"/>
      <c r="E49" s="240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239" t="s">
        <v>60</v>
      </c>
      <c r="D50" s="240"/>
      <c r="E50" s="240"/>
      <c r="F50" s="137" t="s">
        <v>26</v>
      </c>
      <c r="G50" s="138"/>
      <c r="H50" s="138"/>
      <c r="I50" s="138">
        <f>'01 02 Pol'!G22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239" t="s">
        <v>62</v>
      </c>
      <c r="D51" s="240"/>
      <c r="E51" s="240"/>
      <c r="F51" s="137" t="s">
        <v>26</v>
      </c>
      <c r="G51" s="138"/>
      <c r="H51" s="138"/>
      <c r="I51" s="138">
        <f>'01 02 Pol'!G25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239" t="s">
        <v>64</v>
      </c>
      <c r="D52" s="240"/>
      <c r="E52" s="240"/>
      <c r="F52" s="137" t="s">
        <v>26</v>
      </c>
      <c r="G52" s="138"/>
      <c r="H52" s="138"/>
      <c r="I52" s="138">
        <f>'01 02 Pol'!G27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239" t="s">
        <v>66</v>
      </c>
      <c r="D53" s="240"/>
      <c r="E53" s="240"/>
      <c r="F53" s="137" t="s">
        <v>26</v>
      </c>
      <c r="G53" s="138"/>
      <c r="H53" s="138"/>
      <c r="I53" s="138">
        <f>'01 02 Pol'!G39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239" t="s">
        <v>68</v>
      </c>
      <c r="D54" s="240"/>
      <c r="E54" s="240"/>
      <c r="F54" s="137" t="s">
        <v>27</v>
      </c>
      <c r="G54" s="138"/>
      <c r="H54" s="138"/>
      <c r="I54" s="138">
        <f>'01 02 Pol'!G41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239" t="s">
        <v>70</v>
      </c>
      <c r="D55" s="240"/>
      <c r="E55" s="240"/>
      <c r="F55" s="137" t="s">
        <v>27</v>
      </c>
      <c r="G55" s="138"/>
      <c r="H55" s="138"/>
      <c r="I55" s="138">
        <f>'01 02 Pol'!G45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239" t="s">
        <v>72</v>
      </c>
      <c r="D56" s="240"/>
      <c r="E56" s="240"/>
      <c r="F56" s="137" t="s">
        <v>27</v>
      </c>
      <c r="G56" s="138"/>
      <c r="H56" s="138"/>
      <c r="I56" s="138">
        <f>'01 02 Pol'!G52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239" t="s">
        <v>74</v>
      </c>
      <c r="D57" s="240"/>
      <c r="E57" s="240"/>
      <c r="F57" s="137" t="s">
        <v>27</v>
      </c>
      <c r="G57" s="138"/>
      <c r="H57" s="138"/>
      <c r="I57" s="138">
        <f>'01 02 Pol'!G64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239" t="s">
        <v>76</v>
      </c>
      <c r="D58" s="240"/>
      <c r="E58" s="240"/>
      <c r="F58" s="137" t="s">
        <v>27</v>
      </c>
      <c r="G58" s="138"/>
      <c r="H58" s="138"/>
      <c r="I58" s="138">
        <f>'01 02 Pol'!G69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239" t="s">
        <v>78</v>
      </c>
      <c r="D59" s="240"/>
      <c r="E59" s="240"/>
      <c r="F59" s="137" t="s">
        <v>27</v>
      </c>
      <c r="G59" s="138"/>
      <c r="H59" s="138"/>
      <c r="I59" s="138">
        <f>'01 02 Pol'!G88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239" t="s">
        <v>80</v>
      </c>
      <c r="D60" s="240"/>
      <c r="E60" s="240"/>
      <c r="F60" s="137" t="s">
        <v>27</v>
      </c>
      <c r="G60" s="138"/>
      <c r="H60" s="138"/>
      <c r="I60" s="138">
        <f>'01 02 Pol'!G90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239" t="s">
        <v>82</v>
      </c>
      <c r="D61" s="240"/>
      <c r="E61" s="240"/>
      <c r="F61" s="137" t="s">
        <v>27</v>
      </c>
      <c r="G61" s="138"/>
      <c r="H61" s="138"/>
      <c r="I61" s="138">
        <f>'01 02 Pol'!G99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239" t="s">
        <v>84</v>
      </c>
      <c r="D62" s="240"/>
      <c r="E62" s="240"/>
      <c r="F62" s="137" t="s">
        <v>27</v>
      </c>
      <c r="G62" s="138"/>
      <c r="H62" s="138"/>
      <c r="I62" s="138">
        <f>'01 02 Pol'!G108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239" t="s">
        <v>86</v>
      </c>
      <c r="D63" s="240"/>
      <c r="E63" s="240"/>
      <c r="F63" s="137" t="s">
        <v>28</v>
      </c>
      <c r="G63" s="138"/>
      <c r="H63" s="138"/>
      <c r="I63" s="138">
        <f>'01 02 Pol'!G112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239" t="s">
        <v>88</v>
      </c>
      <c r="D64" s="240"/>
      <c r="E64" s="240"/>
      <c r="F64" s="137" t="s">
        <v>89</v>
      </c>
      <c r="G64" s="138"/>
      <c r="H64" s="138"/>
      <c r="I64" s="138">
        <f>'01 02 Pol'!G114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239" t="s">
        <v>29</v>
      </c>
      <c r="D65" s="240"/>
      <c r="E65" s="240"/>
      <c r="F65" s="137" t="s">
        <v>90</v>
      </c>
      <c r="G65" s="138"/>
      <c r="H65" s="138"/>
      <c r="I65" s="138">
        <f>'01 02 Pol'!G121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1" t="s">
        <v>7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8" t="s">
        <v>8</v>
      </c>
      <c r="B2" s="77"/>
      <c r="C2" s="243"/>
      <c r="D2" s="243"/>
      <c r="E2" s="243"/>
      <c r="F2" s="243"/>
      <c r="G2" s="244"/>
    </row>
    <row r="3" spans="1:7" ht="24.95" customHeight="1" x14ac:dyDescent="0.2">
      <c r="A3" s="78" t="s">
        <v>9</v>
      </c>
      <c r="B3" s="77"/>
      <c r="C3" s="243"/>
      <c r="D3" s="243"/>
      <c r="E3" s="243"/>
      <c r="F3" s="243"/>
      <c r="G3" s="244"/>
    </row>
    <row r="4" spans="1:7" ht="24.95" customHeight="1" x14ac:dyDescent="0.2">
      <c r="A4" s="78" t="s">
        <v>10</v>
      </c>
      <c r="B4" s="77"/>
      <c r="C4" s="243"/>
      <c r="D4" s="243"/>
      <c r="E4" s="243"/>
      <c r="F4" s="243"/>
      <c r="G4" s="244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1"/>
  <sheetViews>
    <sheetView tabSelected="1" workbookViewId="0">
      <pane ySplit="7" topLeftCell="A83" activePane="bottomLeft" state="frozen"/>
      <selection pane="bottomLeft" activeCell="E100" sqref="E100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7" t="s">
        <v>7</v>
      </c>
      <c r="B1" s="257"/>
      <c r="C1" s="257"/>
      <c r="D1" s="257"/>
      <c r="E1" s="257"/>
      <c r="F1" s="257"/>
      <c r="G1" s="257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8" t="s">
        <v>51</v>
      </c>
      <c r="D2" s="259"/>
      <c r="E2" s="259"/>
      <c r="F2" s="259"/>
      <c r="G2" s="260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8" t="s">
        <v>46</v>
      </c>
      <c r="D3" s="259"/>
      <c r="E3" s="259"/>
      <c r="F3" s="259"/>
      <c r="G3" s="260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61" t="s">
        <v>303</v>
      </c>
      <c r="D4" s="262"/>
      <c r="E4" s="262"/>
      <c r="F4" s="262"/>
      <c r="G4" s="263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SUMIF(AG9:AG21,"&lt;&gt;NOR",G9:G21)</f>
        <v>0</v>
      </c>
      <c r="H8" s="165"/>
      <c r="I8" s="165">
        <f>SUM(I9:I21)</f>
        <v>0</v>
      </c>
      <c r="J8" s="165"/>
      <c r="K8" s="165">
        <f>SUM(K9:K21)</f>
        <v>0</v>
      </c>
      <c r="L8" s="165"/>
      <c r="M8" s="165">
        <f>SUM(M9:M21)</f>
        <v>0</v>
      </c>
      <c r="N8" s="165"/>
      <c r="O8" s="165">
        <f>SUM(O9:O21)</f>
        <v>0.48000000000000004</v>
      </c>
      <c r="P8" s="165"/>
      <c r="Q8" s="165">
        <f>SUM(Q9:Q21)</f>
        <v>0</v>
      </c>
      <c r="R8" s="165"/>
      <c r="S8" s="165"/>
      <c r="T8" s="165"/>
      <c r="U8" s="165"/>
      <c r="V8" s="165">
        <f>SUM(V9:V21)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308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314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123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124</v>
      </c>
      <c r="C12" s="187" t="s">
        <v>302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125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126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127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128</v>
      </c>
      <c r="C15" s="187" t="s">
        <v>129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130</v>
      </c>
      <c r="T15" s="161" t="s">
        <v>131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132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133</v>
      </c>
      <c r="C17" s="187" t="s">
        <v>134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135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136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122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>
        <v>5</v>
      </c>
      <c r="B20" s="159" t="s">
        <v>137</v>
      </c>
      <c r="C20" s="196" t="s">
        <v>319</v>
      </c>
      <c r="D20" s="194" t="s">
        <v>119</v>
      </c>
      <c r="E20" s="195">
        <v>3.1960000000000002</v>
      </c>
      <c r="F20" s="161"/>
      <c r="G20" s="161">
        <v>0</v>
      </c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8">
        <v>6</v>
      </c>
      <c r="B21" s="179" t="s">
        <v>137</v>
      </c>
      <c r="C21" s="189" t="s">
        <v>138</v>
      </c>
      <c r="D21" s="180" t="s">
        <v>139</v>
      </c>
      <c r="E21" s="181">
        <v>1</v>
      </c>
      <c r="F21" s="182"/>
      <c r="G21" s="183">
        <f>ROUND(E21*F21,2)</f>
        <v>0</v>
      </c>
      <c r="H21" s="162"/>
      <c r="I21" s="161">
        <f>ROUND(E21*H21,2)</f>
        <v>0</v>
      </c>
      <c r="J21" s="162"/>
      <c r="K21" s="161">
        <f>ROUND(E21*J21,2)</f>
        <v>0</v>
      </c>
      <c r="L21" s="161">
        <v>15</v>
      </c>
      <c r="M21" s="161">
        <f>G21*(1+L21/100)</f>
        <v>0</v>
      </c>
      <c r="N21" s="161">
        <v>0</v>
      </c>
      <c r="O21" s="161">
        <f>ROUND(E21*N21,2)</f>
        <v>0</v>
      </c>
      <c r="P21" s="161">
        <v>0</v>
      </c>
      <c r="Q21" s="161">
        <f>ROUND(E21*P21,2)</f>
        <v>0</v>
      </c>
      <c r="R21" s="161"/>
      <c r="S21" s="161" t="s">
        <v>120</v>
      </c>
      <c r="T21" s="161" t="s">
        <v>120</v>
      </c>
      <c r="U21" s="161">
        <v>1.6850000000000001</v>
      </c>
      <c r="V21" s="161">
        <f>ROUND(E21*U21,2)</f>
        <v>1.69</v>
      </c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121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66" t="s">
        <v>116</v>
      </c>
      <c r="B22" s="167" t="s">
        <v>59</v>
      </c>
      <c r="C22" s="186" t="s">
        <v>60</v>
      </c>
      <c r="D22" s="168"/>
      <c r="E22" s="169"/>
      <c r="F22" s="170"/>
      <c r="G22" s="171">
        <f>SUMIF(AG23:AG24,"&lt;&gt;NOR",G23:G24)</f>
        <v>0</v>
      </c>
      <c r="H22" s="165"/>
      <c r="I22" s="165">
        <f>SUM(I23:I24)</f>
        <v>0</v>
      </c>
      <c r="J22" s="165"/>
      <c r="K22" s="165">
        <f>SUM(K23:K24)</f>
        <v>0</v>
      </c>
      <c r="L22" s="165"/>
      <c r="M22" s="165">
        <f>SUM(M23:M24)</f>
        <v>0</v>
      </c>
      <c r="N22" s="165"/>
      <c r="O22" s="165">
        <f>SUM(O23:O24)</f>
        <v>0</v>
      </c>
      <c r="P22" s="165"/>
      <c r="Q22" s="165">
        <f>SUM(Q23:Q24)</f>
        <v>0</v>
      </c>
      <c r="R22" s="165"/>
      <c r="S22" s="165"/>
      <c r="T22" s="165"/>
      <c r="U22" s="165"/>
      <c r="V22" s="165">
        <f>SUM(V23:V24)</f>
        <v>0.33</v>
      </c>
      <c r="W22" s="165"/>
      <c r="AG22" t="s">
        <v>117</v>
      </c>
    </row>
    <row r="23" spans="1:60" outlineLevel="1" x14ac:dyDescent="0.2">
      <c r="A23" s="172">
        <v>6</v>
      </c>
      <c r="B23" s="173" t="s">
        <v>140</v>
      </c>
      <c r="C23" s="187" t="s">
        <v>141</v>
      </c>
      <c r="D23" s="174" t="s">
        <v>119</v>
      </c>
      <c r="E23" s="175">
        <v>0.9</v>
      </c>
      <c r="F23" s="176"/>
      <c r="G23" s="177">
        <f>ROUND(E23*F23,2)</f>
        <v>0</v>
      </c>
      <c r="H23" s="162"/>
      <c r="I23" s="161">
        <f>ROUND(E23*H23,2)</f>
        <v>0</v>
      </c>
      <c r="J23" s="162"/>
      <c r="K23" s="161">
        <f>ROUND(E23*J23,2)</f>
        <v>0</v>
      </c>
      <c r="L23" s="161">
        <v>15</v>
      </c>
      <c r="M23" s="161">
        <f>G23*(1+L23/100)</f>
        <v>0</v>
      </c>
      <c r="N23" s="161">
        <v>0</v>
      </c>
      <c r="O23" s="161">
        <f>ROUND(E23*N23,2)</f>
        <v>0</v>
      </c>
      <c r="P23" s="161">
        <v>0</v>
      </c>
      <c r="Q23" s="161">
        <f>ROUND(E23*P23,2)</f>
        <v>0</v>
      </c>
      <c r="R23" s="161"/>
      <c r="S23" s="161" t="s">
        <v>120</v>
      </c>
      <c r="T23" s="161" t="s">
        <v>120</v>
      </c>
      <c r="U23" s="161">
        <v>0.36199999999999999</v>
      </c>
      <c r="V23" s="161">
        <f>ROUND(E23*U23,2)</f>
        <v>0.33</v>
      </c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121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8" t="s">
        <v>142</v>
      </c>
      <c r="D24" s="163"/>
      <c r="E24" s="164">
        <v>0.9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122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66" t="s">
        <v>116</v>
      </c>
      <c r="B25" s="167" t="s">
        <v>61</v>
      </c>
      <c r="C25" s="186" t="s">
        <v>62</v>
      </c>
      <c r="D25" s="168"/>
      <c r="E25" s="169"/>
      <c r="F25" s="170"/>
      <c r="G25" s="171">
        <f>SUMIF(AG26:AG26,"&lt;&gt;NOR",G26:G26)</f>
        <v>0</v>
      </c>
      <c r="H25" s="165"/>
      <c r="I25" s="165">
        <f>SUM(I26:I26)</f>
        <v>0</v>
      </c>
      <c r="J25" s="165"/>
      <c r="K25" s="165">
        <f>SUM(K26:K26)</f>
        <v>0</v>
      </c>
      <c r="L25" s="165"/>
      <c r="M25" s="165">
        <f>SUM(M26:M26)</f>
        <v>0</v>
      </c>
      <c r="N25" s="165"/>
      <c r="O25" s="165">
        <f>SUM(O26:O26)</f>
        <v>0</v>
      </c>
      <c r="P25" s="165"/>
      <c r="Q25" s="165">
        <f>SUM(Q26:Q26)</f>
        <v>0</v>
      </c>
      <c r="R25" s="165"/>
      <c r="S25" s="165"/>
      <c r="T25" s="165"/>
      <c r="U25" s="165"/>
      <c r="V25" s="165">
        <f>SUM(V26:V26)</f>
        <v>0.56999999999999995</v>
      </c>
      <c r="W25" s="165"/>
      <c r="AG25" t="s">
        <v>117</v>
      </c>
    </row>
    <row r="26" spans="1:60" outlineLevel="1" x14ac:dyDescent="0.2">
      <c r="A26" s="178">
        <v>7</v>
      </c>
      <c r="B26" s="179" t="s">
        <v>143</v>
      </c>
      <c r="C26" s="189" t="s">
        <v>144</v>
      </c>
      <c r="D26" s="180" t="s">
        <v>119</v>
      </c>
      <c r="E26" s="181">
        <v>3.1960000000000002</v>
      </c>
      <c r="F26" s="182"/>
      <c r="G26" s="183">
        <f>ROUND(E26*F26,2)</f>
        <v>0</v>
      </c>
      <c r="H26" s="162"/>
      <c r="I26" s="161">
        <f>ROUND(E26*H26,2)</f>
        <v>0</v>
      </c>
      <c r="J26" s="162"/>
      <c r="K26" s="161">
        <f>ROUND(E26*J26,2)</f>
        <v>0</v>
      </c>
      <c r="L26" s="161">
        <v>15</v>
      </c>
      <c r="M26" s="161">
        <f>G26*(1+L26/100)</f>
        <v>0</v>
      </c>
      <c r="N26" s="161">
        <v>1.2099999999999999E-3</v>
      </c>
      <c r="O26" s="161">
        <f>ROUND(E26*N26,2)</f>
        <v>0</v>
      </c>
      <c r="P26" s="161">
        <v>0</v>
      </c>
      <c r="Q26" s="161">
        <f>ROUND(E26*P26,2)</f>
        <v>0</v>
      </c>
      <c r="R26" s="161"/>
      <c r="S26" s="161" t="s">
        <v>120</v>
      </c>
      <c r="T26" s="161" t="s">
        <v>120</v>
      </c>
      <c r="U26" s="161">
        <v>0.17699999999999999</v>
      </c>
      <c r="V26" s="161">
        <f>ROUND(E26*U26,2)</f>
        <v>0.56999999999999995</v>
      </c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121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x14ac:dyDescent="0.2">
      <c r="A27" s="166" t="s">
        <v>116</v>
      </c>
      <c r="B27" s="167" t="s">
        <v>63</v>
      </c>
      <c r="C27" s="186" t="s">
        <v>64</v>
      </c>
      <c r="D27" s="168"/>
      <c r="E27" s="169"/>
      <c r="F27" s="170"/>
      <c r="G27" s="171">
        <f>SUMIF(AG28:AG38,"&lt;&gt;NOR",G28:G38)</f>
        <v>0</v>
      </c>
      <c r="H27" s="165"/>
      <c r="I27" s="165">
        <f>SUM(I28:I38)</f>
        <v>0</v>
      </c>
      <c r="J27" s="165"/>
      <c r="K27" s="165">
        <f>SUM(K28:K38)</f>
        <v>0</v>
      </c>
      <c r="L27" s="165"/>
      <c r="M27" s="165">
        <f>SUM(M28:M38)</f>
        <v>0</v>
      </c>
      <c r="N27" s="165"/>
      <c r="O27" s="165">
        <f>SUM(O28:O38)</f>
        <v>0.02</v>
      </c>
      <c r="P27" s="165"/>
      <c r="Q27" s="165">
        <f>SUM(Q28:Q38)</f>
        <v>0.41000000000000003</v>
      </c>
      <c r="R27" s="165"/>
      <c r="S27" s="165"/>
      <c r="T27" s="165"/>
      <c r="U27" s="165"/>
      <c r="V27" s="165">
        <f>SUM(V28:V38)</f>
        <v>10.469999999999999</v>
      </c>
      <c r="W27" s="165"/>
      <c r="AG27" t="s">
        <v>117</v>
      </c>
    </row>
    <row r="28" spans="1:60" outlineLevel="1" x14ac:dyDescent="0.2">
      <c r="A28" s="172">
        <v>8</v>
      </c>
      <c r="B28" s="173" t="s">
        <v>145</v>
      </c>
      <c r="C28" s="187" t="s">
        <v>318</v>
      </c>
      <c r="D28" s="174" t="s">
        <v>119</v>
      </c>
      <c r="E28" s="175">
        <v>4</v>
      </c>
      <c r="F28" s="176"/>
      <c r="G28" s="177">
        <f>ROUND(E28*F28,2)</f>
        <v>0</v>
      </c>
      <c r="H28" s="162"/>
      <c r="I28" s="161">
        <f>ROUND(E28*H28,2)</f>
        <v>0</v>
      </c>
      <c r="J28" s="162"/>
      <c r="K28" s="161">
        <f>ROUND(E28*J28,2)</f>
        <v>0</v>
      </c>
      <c r="L28" s="161">
        <v>15</v>
      </c>
      <c r="M28" s="161">
        <f>G28*(1+L28/100)</f>
        <v>0</v>
      </c>
      <c r="N28" s="161">
        <v>4.0000000000000003E-5</v>
      </c>
      <c r="O28" s="161">
        <f>ROUND(E28*N28,2)</f>
        <v>0</v>
      </c>
      <c r="P28" s="161">
        <v>0</v>
      </c>
      <c r="Q28" s="161">
        <f>ROUND(E28*P28,2)</f>
        <v>0</v>
      </c>
      <c r="R28" s="161"/>
      <c r="S28" s="161" t="s">
        <v>120</v>
      </c>
      <c r="T28" s="161" t="s">
        <v>120</v>
      </c>
      <c r="U28" s="161">
        <v>0.308</v>
      </c>
      <c r="V28" s="161">
        <f>ROUND(E28*U28,2)</f>
        <v>1.23</v>
      </c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88">
        <v>4</v>
      </c>
      <c r="D29" s="163"/>
      <c r="E29" s="164">
        <v>4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1" x14ac:dyDescent="0.2">
      <c r="A30" s="178">
        <v>9</v>
      </c>
      <c r="B30" s="179" t="s">
        <v>146</v>
      </c>
      <c r="C30" s="189" t="s">
        <v>147</v>
      </c>
      <c r="D30" s="180" t="s">
        <v>119</v>
      </c>
      <c r="E30" s="181">
        <v>2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0</v>
      </c>
      <c r="O30" s="161">
        <f>ROUND(E30*N30,2)</f>
        <v>0</v>
      </c>
      <c r="P30" s="161">
        <v>6.6000000000000003E-2</v>
      </c>
      <c r="Q30" s="161">
        <f>ROUND(E30*P30,2)</f>
        <v>0.13</v>
      </c>
      <c r="R30" s="161"/>
      <c r="S30" s="161" t="s">
        <v>120</v>
      </c>
      <c r="T30" s="161" t="s">
        <v>120</v>
      </c>
      <c r="U30" s="161">
        <v>2.3519999999999999</v>
      </c>
      <c r="V30" s="161">
        <f>ROUND(E30*U30,2)</f>
        <v>4.7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8">
        <v>10</v>
      </c>
      <c r="B31" s="179" t="s">
        <v>148</v>
      </c>
      <c r="C31" s="189" t="s">
        <v>149</v>
      </c>
      <c r="D31" s="180" t="s">
        <v>150</v>
      </c>
      <c r="E31" s="181">
        <v>5</v>
      </c>
      <c r="F31" s="182"/>
      <c r="G31" s="183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4.8999999999999998E-4</v>
      </c>
      <c r="O31" s="161">
        <f>ROUND(E31*N31,2)</f>
        <v>0</v>
      </c>
      <c r="P31" s="161">
        <v>2E-3</v>
      </c>
      <c r="Q31" s="161">
        <f>ROUND(E31*P31,2)</f>
        <v>0.01</v>
      </c>
      <c r="R31" s="161"/>
      <c r="S31" s="161" t="s">
        <v>120</v>
      </c>
      <c r="T31" s="161" t="s">
        <v>120</v>
      </c>
      <c r="U31" s="161">
        <v>0.40899999999999997</v>
      </c>
      <c r="V31" s="161">
        <f>ROUND(E31*U31,2)</f>
        <v>2.0499999999999998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2">
        <v>11</v>
      </c>
      <c r="B32" s="173" t="s">
        <v>151</v>
      </c>
      <c r="C32" s="187" t="s">
        <v>152</v>
      </c>
      <c r="D32" s="174" t="s">
        <v>119</v>
      </c>
      <c r="E32" s="175">
        <v>4</v>
      </c>
      <c r="F32" s="176"/>
      <c r="G32" s="177">
        <f>ROUND(E32*F32,2)</f>
        <v>0</v>
      </c>
      <c r="H32" s="162"/>
      <c r="I32" s="161">
        <f>ROUND(E32*H32,2)</f>
        <v>0</v>
      </c>
      <c r="J32" s="162"/>
      <c r="K32" s="161">
        <f>ROUND(E32*J32,2)</f>
        <v>0</v>
      </c>
      <c r="L32" s="161">
        <v>15</v>
      </c>
      <c r="M32" s="161">
        <f>G32*(1+L32/100)</f>
        <v>0</v>
      </c>
      <c r="N32" s="161">
        <v>0</v>
      </c>
      <c r="O32" s="161">
        <f>ROUND(E32*N32,2)</f>
        <v>0</v>
      </c>
      <c r="P32" s="161">
        <v>6.8000000000000005E-2</v>
      </c>
      <c r="Q32" s="161">
        <f>ROUND(E32*P32,2)</f>
        <v>0.27</v>
      </c>
      <c r="R32" s="161"/>
      <c r="S32" s="161" t="s">
        <v>120</v>
      </c>
      <c r="T32" s="161" t="s">
        <v>120</v>
      </c>
      <c r="U32" s="161">
        <v>0.3</v>
      </c>
      <c r="V32" s="161">
        <f>ROUND(E32*U32,2)</f>
        <v>1.2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8" t="s">
        <v>317</v>
      </c>
      <c r="D33" s="163"/>
      <c r="E33" s="164">
        <v>4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12</v>
      </c>
      <c r="B34" s="179" t="s">
        <v>153</v>
      </c>
      <c r="C34" s="189" t="s">
        <v>154</v>
      </c>
      <c r="D34" s="180" t="s">
        <v>139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155</v>
      </c>
      <c r="T34" s="161" t="s">
        <v>156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13</v>
      </c>
      <c r="B35" s="179" t="s">
        <v>157</v>
      </c>
      <c r="C35" s="189" t="s">
        <v>158</v>
      </c>
      <c r="D35" s="180" t="s">
        <v>159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155</v>
      </c>
      <c r="T35" s="161" t="s">
        <v>156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14</v>
      </c>
      <c r="B36" s="179" t="s">
        <v>160</v>
      </c>
      <c r="C36" s="189" t="s">
        <v>161</v>
      </c>
      <c r="D36" s="180" t="s">
        <v>159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0</v>
      </c>
      <c r="O36" s="161">
        <f>ROUND(E36*N36,2)</f>
        <v>0</v>
      </c>
      <c r="P36" s="161">
        <v>0</v>
      </c>
      <c r="Q36" s="161">
        <f>ROUND(E36*P36,2)</f>
        <v>0</v>
      </c>
      <c r="R36" s="161"/>
      <c r="S36" s="161" t="s">
        <v>155</v>
      </c>
      <c r="T36" s="161" t="s">
        <v>162</v>
      </c>
      <c r="U36" s="161">
        <v>0</v>
      </c>
      <c r="V36" s="161">
        <f>ROUND(E36*U36,2)</f>
        <v>0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121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78">
        <v>15</v>
      </c>
      <c r="B37" s="179" t="s">
        <v>163</v>
      </c>
      <c r="C37" s="189" t="s">
        <v>315</v>
      </c>
      <c r="D37" s="180" t="s">
        <v>139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2.1250000000000002E-2</v>
      </c>
      <c r="O37" s="161">
        <f>ROUND(E37*N37,2)</f>
        <v>0.02</v>
      </c>
      <c r="P37" s="161">
        <v>0</v>
      </c>
      <c r="Q37" s="161">
        <f>ROUND(E37*P37,2)</f>
        <v>0</v>
      </c>
      <c r="R37" s="161"/>
      <c r="S37" s="161" t="s">
        <v>155</v>
      </c>
      <c r="T37" s="161" t="s">
        <v>156</v>
      </c>
      <c r="U37" s="161">
        <v>1.29</v>
      </c>
      <c r="V37" s="161">
        <f>ROUND(E37*U37,2)</f>
        <v>1.29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125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8">
        <v>16</v>
      </c>
      <c r="B38" s="179" t="s">
        <v>164</v>
      </c>
      <c r="C38" s="189" t="s">
        <v>309</v>
      </c>
      <c r="D38" s="180" t="s">
        <v>139</v>
      </c>
      <c r="E38" s="181">
        <v>1</v>
      </c>
      <c r="F38" s="182"/>
      <c r="G38" s="183">
        <f>ROUND(E38*F38,2)</f>
        <v>0</v>
      </c>
      <c r="H38" s="162"/>
      <c r="I38" s="161">
        <f>ROUND(E38*H38,2)</f>
        <v>0</v>
      </c>
      <c r="J38" s="162"/>
      <c r="K38" s="161">
        <f>ROUND(E38*J38,2)</f>
        <v>0</v>
      </c>
      <c r="L38" s="161">
        <v>15</v>
      </c>
      <c r="M38" s="161">
        <f>G38*(1+L38/100)</f>
        <v>0</v>
      </c>
      <c r="N38" s="161">
        <v>0</v>
      </c>
      <c r="O38" s="161">
        <f>ROUND(E38*N38,2)</f>
        <v>0</v>
      </c>
      <c r="P38" s="161">
        <v>0</v>
      </c>
      <c r="Q38" s="161">
        <f>ROUND(E38*P38,2)</f>
        <v>0</v>
      </c>
      <c r="R38" s="161"/>
      <c r="S38" s="161" t="s">
        <v>155</v>
      </c>
      <c r="T38" s="161" t="s">
        <v>162</v>
      </c>
      <c r="U38" s="161">
        <v>0</v>
      </c>
      <c r="V38" s="161">
        <f>ROUND(E38*U38,2)</f>
        <v>0</v>
      </c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121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x14ac:dyDescent="0.2">
      <c r="A39" s="166" t="s">
        <v>116</v>
      </c>
      <c r="B39" s="167" t="s">
        <v>65</v>
      </c>
      <c r="C39" s="186" t="s">
        <v>66</v>
      </c>
      <c r="D39" s="168"/>
      <c r="E39" s="169"/>
      <c r="F39" s="170"/>
      <c r="G39" s="171">
        <f>SUMIF(AG40:AG40,"&lt;&gt;NOR",G40:G40)</f>
        <v>0</v>
      </c>
      <c r="H39" s="165"/>
      <c r="I39" s="165">
        <f>SUM(I40:I40)</f>
        <v>0</v>
      </c>
      <c r="J39" s="165"/>
      <c r="K39" s="165">
        <f>SUM(K40:K40)</f>
        <v>0</v>
      </c>
      <c r="L39" s="165"/>
      <c r="M39" s="165">
        <f>SUM(M40:M40)</f>
        <v>0</v>
      </c>
      <c r="N39" s="165"/>
      <c r="O39" s="165">
        <f>SUM(O40:O40)</f>
        <v>0</v>
      </c>
      <c r="P39" s="165"/>
      <c r="Q39" s="165">
        <f>SUM(Q40:Q40)</f>
        <v>0</v>
      </c>
      <c r="R39" s="165"/>
      <c r="S39" s="165"/>
      <c r="T39" s="165"/>
      <c r="U39" s="165"/>
      <c r="V39" s="165">
        <f>SUM(V40:V40)</f>
        <v>1.3</v>
      </c>
      <c r="W39" s="165"/>
      <c r="AG39" t="s">
        <v>117</v>
      </c>
    </row>
    <row r="40" spans="1:60" outlineLevel="1" x14ac:dyDescent="0.2">
      <c r="A40" s="178">
        <v>17</v>
      </c>
      <c r="B40" s="179" t="s">
        <v>165</v>
      </c>
      <c r="C40" s="189" t="s">
        <v>166</v>
      </c>
      <c r="D40" s="180" t="s">
        <v>167</v>
      </c>
      <c r="E40" s="181">
        <v>0.50178</v>
      </c>
      <c r="F40" s="182"/>
      <c r="G40" s="183">
        <f>ROUND(E40*F40,2)</f>
        <v>0</v>
      </c>
      <c r="H40" s="162"/>
      <c r="I40" s="161">
        <f>ROUND(E40*H40,2)</f>
        <v>0</v>
      </c>
      <c r="J40" s="162"/>
      <c r="K40" s="161">
        <f>ROUND(E40*J40,2)</f>
        <v>0</v>
      </c>
      <c r="L40" s="161">
        <v>15</v>
      </c>
      <c r="M40" s="161">
        <f>G40*(1+L40/100)</f>
        <v>0</v>
      </c>
      <c r="N40" s="161">
        <v>0</v>
      </c>
      <c r="O40" s="161">
        <f>ROUND(E40*N40,2)</f>
        <v>0</v>
      </c>
      <c r="P40" s="161">
        <v>0</v>
      </c>
      <c r="Q40" s="161">
        <f>ROUND(E40*P40,2)</f>
        <v>0</v>
      </c>
      <c r="R40" s="161"/>
      <c r="S40" s="161" t="s">
        <v>120</v>
      </c>
      <c r="T40" s="161" t="s">
        <v>120</v>
      </c>
      <c r="U40" s="161">
        <v>2.5979999999999999</v>
      </c>
      <c r="V40" s="161">
        <f>ROUND(E40*U40,2)</f>
        <v>1.3</v>
      </c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168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x14ac:dyDescent="0.2">
      <c r="A41" s="166" t="s">
        <v>116</v>
      </c>
      <c r="B41" s="167" t="s">
        <v>67</v>
      </c>
      <c r="C41" s="186" t="s">
        <v>68</v>
      </c>
      <c r="D41" s="168"/>
      <c r="E41" s="169"/>
      <c r="F41" s="170"/>
      <c r="G41" s="171">
        <f>SUMIF(AG42:AG44,"&lt;&gt;NOR",G42:G44)</f>
        <v>0</v>
      </c>
      <c r="H41" s="165"/>
      <c r="I41" s="165">
        <f>SUM(I42:I44)</f>
        <v>0</v>
      </c>
      <c r="J41" s="165"/>
      <c r="K41" s="165">
        <f>SUM(K42:K44)</f>
        <v>0</v>
      </c>
      <c r="L41" s="165"/>
      <c r="M41" s="165">
        <f>SUM(M42:M44)</f>
        <v>0</v>
      </c>
      <c r="N41" s="165"/>
      <c r="O41" s="165">
        <f>SUM(O42:O44)</f>
        <v>0.02</v>
      </c>
      <c r="P41" s="165"/>
      <c r="Q41" s="165">
        <f>SUM(Q42:Q44)</f>
        <v>0</v>
      </c>
      <c r="R41" s="165"/>
      <c r="S41" s="165"/>
      <c r="T41" s="165"/>
      <c r="U41" s="165"/>
      <c r="V41" s="165">
        <f>SUM(V42:V44)</f>
        <v>1.97</v>
      </c>
      <c r="W41" s="165"/>
      <c r="AG41" t="s">
        <v>117</v>
      </c>
    </row>
    <row r="42" spans="1:60" ht="22.5" outlineLevel="1" x14ac:dyDescent="0.2">
      <c r="A42" s="172">
        <v>18</v>
      </c>
      <c r="B42" s="173" t="s">
        <v>169</v>
      </c>
      <c r="C42" s="187" t="s">
        <v>170</v>
      </c>
      <c r="D42" s="174" t="s">
        <v>119</v>
      </c>
      <c r="E42" s="175">
        <v>4.702</v>
      </c>
      <c r="F42" s="176"/>
      <c r="G42" s="177">
        <f>ROUND(E42*F42,2)</f>
        <v>0</v>
      </c>
      <c r="H42" s="162"/>
      <c r="I42" s="161">
        <f>ROUND(E42*H42,2)</f>
        <v>0</v>
      </c>
      <c r="J42" s="162"/>
      <c r="K42" s="161">
        <f>ROUND(E42*J42,2)</f>
        <v>0</v>
      </c>
      <c r="L42" s="161">
        <v>15</v>
      </c>
      <c r="M42" s="161">
        <f>G42*(1+L42/100)</f>
        <v>0</v>
      </c>
      <c r="N42" s="161">
        <v>3.7799999999999999E-3</v>
      </c>
      <c r="O42" s="161">
        <f>ROUND(E42*N42,2)</f>
        <v>0.02</v>
      </c>
      <c r="P42" s="161">
        <v>0</v>
      </c>
      <c r="Q42" s="161">
        <f>ROUND(E42*P42,2)</f>
        <v>0</v>
      </c>
      <c r="R42" s="161"/>
      <c r="S42" s="161" t="s">
        <v>120</v>
      </c>
      <c r="T42" s="161" t="s">
        <v>120</v>
      </c>
      <c r="U42" s="161">
        <v>0.41865000000000002</v>
      </c>
      <c r="V42" s="161">
        <f>ROUND(E42*U42,2)</f>
        <v>1.97</v>
      </c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171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172</v>
      </c>
      <c r="D43" s="163"/>
      <c r="E43" s="164">
        <v>2.1459999999999999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122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8" t="s">
        <v>173</v>
      </c>
      <c r="D44" s="163"/>
      <c r="E44" s="164">
        <v>2.556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122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166" t="s">
        <v>116</v>
      </c>
      <c r="B45" s="167" t="s">
        <v>69</v>
      </c>
      <c r="C45" s="186" t="s">
        <v>70</v>
      </c>
      <c r="D45" s="168"/>
      <c r="E45" s="169"/>
      <c r="F45" s="170"/>
      <c r="G45" s="171">
        <f>SUMIF(AG46:AG51,"&lt;&gt;NOR",G46:G51)</f>
        <v>0</v>
      </c>
      <c r="H45" s="165"/>
      <c r="I45" s="165">
        <f>SUM(I46:I51)</f>
        <v>0</v>
      </c>
      <c r="J45" s="165"/>
      <c r="K45" s="165">
        <f>SUM(K46:K51)</f>
        <v>0</v>
      </c>
      <c r="L45" s="165"/>
      <c r="M45" s="165">
        <f>SUM(M46:M51)</f>
        <v>0</v>
      </c>
      <c r="N45" s="165"/>
      <c r="O45" s="165">
        <f>SUM(O46:O51)</f>
        <v>0</v>
      </c>
      <c r="P45" s="165"/>
      <c r="Q45" s="165">
        <f>SUM(Q46:Q51)</f>
        <v>0</v>
      </c>
      <c r="R45" s="165"/>
      <c r="S45" s="165"/>
      <c r="T45" s="165"/>
      <c r="U45" s="165"/>
      <c r="V45" s="165">
        <f>SUM(V46:V51)</f>
        <v>2.0099999999999998</v>
      </c>
      <c r="W45" s="165"/>
      <c r="AG45" t="s">
        <v>117</v>
      </c>
    </row>
    <row r="46" spans="1:60" outlineLevel="1" x14ac:dyDescent="0.2">
      <c r="A46" s="178">
        <v>19</v>
      </c>
      <c r="B46" s="179" t="s">
        <v>174</v>
      </c>
      <c r="C46" s="189" t="s">
        <v>175</v>
      </c>
      <c r="D46" s="180" t="s">
        <v>150</v>
      </c>
      <c r="E46" s="181">
        <v>1</v>
      </c>
      <c r="F46" s="182"/>
      <c r="G46" s="183">
        <f t="shared" ref="G46:G51" si="0">ROUND(E46*F46,2)</f>
        <v>0</v>
      </c>
      <c r="H46" s="162"/>
      <c r="I46" s="161">
        <f t="shared" ref="I46:I51" si="1">ROUND(E46*H46,2)</f>
        <v>0</v>
      </c>
      <c r="J46" s="162"/>
      <c r="K46" s="161">
        <f t="shared" ref="K46:K51" si="2">ROUND(E46*J46,2)</f>
        <v>0</v>
      </c>
      <c r="L46" s="161">
        <v>15</v>
      </c>
      <c r="M46" s="161">
        <f t="shared" ref="M46:M51" si="3">G46*(1+L46/100)</f>
        <v>0</v>
      </c>
      <c r="N46" s="161">
        <v>3.8000000000000002E-4</v>
      </c>
      <c r="O46" s="161">
        <f t="shared" ref="O46:O51" si="4">ROUND(E46*N46,2)</f>
        <v>0</v>
      </c>
      <c r="P46" s="161">
        <v>0</v>
      </c>
      <c r="Q46" s="161">
        <f t="shared" ref="Q46:Q51" si="5">ROUND(E46*P46,2)</f>
        <v>0</v>
      </c>
      <c r="R46" s="161"/>
      <c r="S46" s="161" t="s">
        <v>120</v>
      </c>
      <c r="T46" s="161" t="s">
        <v>120</v>
      </c>
      <c r="U46" s="161">
        <v>0.32</v>
      </c>
      <c r="V46" s="161">
        <f t="shared" ref="V46:V51" si="6">ROUND(E46*U46,2)</f>
        <v>0.32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176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20</v>
      </c>
      <c r="B47" s="179" t="s">
        <v>177</v>
      </c>
      <c r="C47" s="189" t="s">
        <v>178</v>
      </c>
      <c r="D47" s="180" t="s">
        <v>150</v>
      </c>
      <c r="E47" s="181">
        <v>2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4.6999999999999999E-4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0.35899999999999999</v>
      </c>
      <c r="V47" s="161">
        <f t="shared" si="6"/>
        <v>0.72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176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21</v>
      </c>
      <c r="B48" s="179" t="s">
        <v>179</v>
      </c>
      <c r="C48" s="189" t="s">
        <v>180</v>
      </c>
      <c r="D48" s="180" t="s">
        <v>150</v>
      </c>
      <c r="E48" s="181">
        <v>1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6.9999999999999999E-4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0.45200000000000001</v>
      </c>
      <c r="V48" s="161">
        <f t="shared" si="6"/>
        <v>0.45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125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8">
        <v>22</v>
      </c>
      <c r="B49" s="179" t="s">
        <v>181</v>
      </c>
      <c r="C49" s="189" t="s">
        <v>182</v>
      </c>
      <c r="D49" s="180" t="s">
        <v>139</v>
      </c>
      <c r="E49" s="181">
        <v>3</v>
      </c>
      <c r="F49" s="182"/>
      <c r="G49" s="183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120</v>
      </c>
      <c r="T49" s="161" t="s">
        <v>120</v>
      </c>
      <c r="U49" s="161">
        <v>0.17399999999999999</v>
      </c>
      <c r="V49" s="161">
        <f t="shared" si="6"/>
        <v>0.52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176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2">
        <v>23</v>
      </c>
      <c r="B50" s="173" t="s">
        <v>183</v>
      </c>
      <c r="C50" s="187" t="s">
        <v>184</v>
      </c>
      <c r="D50" s="174" t="s">
        <v>139</v>
      </c>
      <c r="E50" s="175">
        <v>1</v>
      </c>
      <c r="F50" s="176"/>
      <c r="G50" s="177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155</v>
      </c>
      <c r="T50" s="161" t="s">
        <v>156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125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>
        <v>24</v>
      </c>
      <c r="B51" s="159" t="s">
        <v>185</v>
      </c>
      <c r="C51" s="190" t="s">
        <v>186</v>
      </c>
      <c r="D51" s="160" t="s">
        <v>0</v>
      </c>
      <c r="E51" s="184"/>
      <c r="F51" s="162"/>
      <c r="G51" s="161">
        <f t="shared" si="0"/>
        <v>0</v>
      </c>
      <c r="H51" s="162"/>
      <c r="I51" s="161">
        <f t="shared" si="1"/>
        <v>0</v>
      </c>
      <c r="J51" s="162"/>
      <c r="K51" s="161">
        <f t="shared" si="2"/>
        <v>0</v>
      </c>
      <c r="L51" s="161">
        <v>15</v>
      </c>
      <c r="M51" s="161">
        <f t="shared" si="3"/>
        <v>0</v>
      </c>
      <c r="N51" s="161">
        <v>0</v>
      </c>
      <c r="O51" s="161">
        <f t="shared" si="4"/>
        <v>0</v>
      </c>
      <c r="P51" s="161">
        <v>0</v>
      </c>
      <c r="Q51" s="161">
        <f t="shared" si="5"/>
        <v>0</v>
      </c>
      <c r="R51" s="161"/>
      <c r="S51" s="161" t="s">
        <v>120</v>
      </c>
      <c r="T51" s="161" t="s">
        <v>120</v>
      </c>
      <c r="U51" s="161">
        <v>0</v>
      </c>
      <c r="V51" s="161">
        <f t="shared" si="6"/>
        <v>0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187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x14ac:dyDescent="0.2">
      <c r="A52" s="166" t="s">
        <v>116</v>
      </c>
      <c r="B52" s="167" t="s">
        <v>71</v>
      </c>
      <c r="C52" s="186" t="s">
        <v>72</v>
      </c>
      <c r="D52" s="168"/>
      <c r="E52" s="169"/>
      <c r="F52" s="170"/>
      <c r="G52" s="171">
        <f>SUMIF(AG53:AG63,"&lt;&gt;NOR",G53:G63)</f>
        <v>0</v>
      </c>
      <c r="H52" s="165"/>
      <c r="I52" s="165">
        <f>SUM(I53:I63)</f>
        <v>0</v>
      </c>
      <c r="J52" s="165"/>
      <c r="K52" s="165">
        <f>SUM(K53:K63)</f>
        <v>0</v>
      </c>
      <c r="L52" s="165"/>
      <c r="M52" s="165">
        <f>SUM(M53:M63)</f>
        <v>0</v>
      </c>
      <c r="N52" s="165"/>
      <c r="O52" s="165">
        <f>SUM(O53:O63)</f>
        <v>0.02</v>
      </c>
      <c r="P52" s="165"/>
      <c r="Q52" s="165">
        <f>SUM(Q53:Q63)</f>
        <v>0</v>
      </c>
      <c r="R52" s="165"/>
      <c r="S52" s="165"/>
      <c r="T52" s="165"/>
      <c r="U52" s="165"/>
      <c r="V52" s="165">
        <f>SUM(V53:V63)</f>
        <v>8.36</v>
      </c>
      <c r="W52" s="165"/>
      <c r="AG52" t="s">
        <v>117</v>
      </c>
    </row>
    <row r="53" spans="1:60" outlineLevel="1" x14ac:dyDescent="0.2">
      <c r="A53" s="178">
        <v>25</v>
      </c>
      <c r="B53" s="179" t="s">
        <v>188</v>
      </c>
      <c r="C53" s="189" t="s">
        <v>189</v>
      </c>
      <c r="D53" s="180" t="s">
        <v>139</v>
      </c>
      <c r="E53" s="181">
        <v>10</v>
      </c>
      <c r="F53" s="182"/>
      <c r="G53" s="183">
        <f t="shared" ref="G53:G63" si="7">ROUND(E53*F53,2)</f>
        <v>0</v>
      </c>
      <c r="H53" s="162"/>
      <c r="I53" s="161">
        <f t="shared" ref="I53:I63" si="8">ROUND(E53*H53,2)</f>
        <v>0</v>
      </c>
      <c r="J53" s="162"/>
      <c r="K53" s="161">
        <f t="shared" ref="K53:K63" si="9">ROUND(E53*J53,2)</f>
        <v>0</v>
      </c>
      <c r="L53" s="161">
        <v>15</v>
      </c>
      <c r="M53" s="161">
        <f t="shared" ref="M53:M63" si="10">G53*(1+L53/100)</f>
        <v>0</v>
      </c>
      <c r="N53" s="161">
        <v>0</v>
      </c>
      <c r="O53" s="161">
        <f t="shared" ref="O53:O63" si="11">ROUND(E53*N53,2)</f>
        <v>0</v>
      </c>
      <c r="P53" s="161">
        <v>0</v>
      </c>
      <c r="Q53" s="161">
        <f t="shared" ref="Q53:Q63" si="12">ROUND(E53*P53,2)</f>
        <v>0</v>
      </c>
      <c r="R53" s="161"/>
      <c r="S53" s="161" t="s">
        <v>120</v>
      </c>
      <c r="T53" s="161" t="s">
        <v>120</v>
      </c>
      <c r="U53" s="161">
        <v>1.7899999999999999E-2</v>
      </c>
      <c r="V53" s="161">
        <f t="shared" ref="V53:V63" si="13">ROUND(E53*U53,2)</f>
        <v>0.18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176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26</v>
      </c>
      <c r="B54" s="179" t="s">
        <v>190</v>
      </c>
      <c r="C54" s="189" t="s">
        <v>191</v>
      </c>
      <c r="D54" s="180" t="s">
        <v>139</v>
      </c>
      <c r="E54" s="181">
        <v>10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0</v>
      </c>
      <c r="O54" s="161">
        <f t="shared" si="11"/>
        <v>0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7.6880000000000004E-2</v>
      </c>
      <c r="V54" s="161">
        <f t="shared" si="13"/>
        <v>0.77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176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27</v>
      </c>
      <c r="B55" s="179" t="s">
        <v>192</v>
      </c>
      <c r="C55" s="189" t="s">
        <v>193</v>
      </c>
      <c r="D55" s="180" t="s">
        <v>150</v>
      </c>
      <c r="E55" s="181">
        <v>3.5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4.0099999999999997E-3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0.54290000000000005</v>
      </c>
      <c r="V55" s="161">
        <f t="shared" si="13"/>
        <v>1.9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176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28</v>
      </c>
      <c r="B56" s="179" t="s">
        <v>194</v>
      </c>
      <c r="C56" s="189" t="s">
        <v>195</v>
      </c>
      <c r="D56" s="180" t="s">
        <v>150</v>
      </c>
      <c r="E56" s="181">
        <v>2.5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5.2199999999999998E-3</v>
      </c>
      <c r="O56" s="161">
        <f t="shared" si="11"/>
        <v>0.01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0.63429999999999997</v>
      </c>
      <c r="V56" s="161">
        <f t="shared" si="13"/>
        <v>1.59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125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29</v>
      </c>
      <c r="B57" s="179" t="s">
        <v>196</v>
      </c>
      <c r="C57" s="189" t="s">
        <v>197</v>
      </c>
      <c r="D57" s="180" t="s">
        <v>139</v>
      </c>
      <c r="E57" s="181">
        <v>2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6.3000000000000003E-4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0.27200000000000002</v>
      </c>
      <c r="V57" s="161">
        <f t="shared" si="13"/>
        <v>0.54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176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30</v>
      </c>
      <c r="B58" s="179" t="s">
        <v>198</v>
      </c>
      <c r="C58" s="189" t="s">
        <v>199</v>
      </c>
      <c r="D58" s="180" t="s">
        <v>200</v>
      </c>
      <c r="E58" s="181">
        <v>3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1.48E-3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0.54</v>
      </c>
      <c r="V58" s="161">
        <f t="shared" si="13"/>
        <v>1.62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176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31</v>
      </c>
      <c r="B59" s="179" t="s">
        <v>201</v>
      </c>
      <c r="C59" s="189" t="s">
        <v>202</v>
      </c>
      <c r="D59" s="180" t="s">
        <v>139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0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0.16500000000000001</v>
      </c>
      <c r="V59" s="161">
        <f t="shared" si="13"/>
        <v>0.99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176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32</v>
      </c>
      <c r="B60" s="179" t="s">
        <v>203</v>
      </c>
      <c r="C60" s="189" t="s">
        <v>204</v>
      </c>
      <c r="D60" s="180" t="s">
        <v>150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1.8000000000000001E-4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6.7000000000000004E-2</v>
      </c>
      <c r="V60" s="161">
        <f t="shared" si="13"/>
        <v>0.4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176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8">
        <v>33</v>
      </c>
      <c r="B61" s="179" t="s">
        <v>205</v>
      </c>
      <c r="C61" s="189" t="s">
        <v>206</v>
      </c>
      <c r="D61" s="180" t="s">
        <v>150</v>
      </c>
      <c r="E61" s="181">
        <v>6</v>
      </c>
      <c r="F61" s="182"/>
      <c r="G61" s="183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1.0000000000000001E-5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120</v>
      </c>
      <c r="T61" s="161" t="s">
        <v>120</v>
      </c>
      <c r="U61" s="161">
        <v>6.2E-2</v>
      </c>
      <c r="V61" s="161">
        <f t="shared" si="13"/>
        <v>0.37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176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2">
        <v>34</v>
      </c>
      <c r="B62" s="173" t="s">
        <v>71</v>
      </c>
      <c r="C62" s="187" t="s">
        <v>207</v>
      </c>
      <c r="D62" s="174" t="s">
        <v>150</v>
      </c>
      <c r="E62" s="175">
        <v>6</v>
      </c>
      <c r="F62" s="176"/>
      <c r="G62" s="177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155</v>
      </c>
      <c r="T62" s="161" t="s">
        <v>162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>
        <v>35</v>
      </c>
      <c r="B63" s="159" t="s">
        <v>208</v>
      </c>
      <c r="C63" s="190" t="s">
        <v>209</v>
      </c>
      <c r="D63" s="160" t="s">
        <v>0</v>
      </c>
      <c r="E63" s="184"/>
      <c r="F63" s="162"/>
      <c r="G63" s="161">
        <f t="shared" si="7"/>
        <v>0</v>
      </c>
      <c r="H63" s="162"/>
      <c r="I63" s="161">
        <f t="shared" si="8"/>
        <v>0</v>
      </c>
      <c r="J63" s="162"/>
      <c r="K63" s="161">
        <f t="shared" si="9"/>
        <v>0</v>
      </c>
      <c r="L63" s="161">
        <v>15</v>
      </c>
      <c r="M63" s="161">
        <f t="shared" si="10"/>
        <v>0</v>
      </c>
      <c r="N63" s="161">
        <v>0</v>
      </c>
      <c r="O63" s="161">
        <f t="shared" si="11"/>
        <v>0</v>
      </c>
      <c r="P63" s="161">
        <v>0</v>
      </c>
      <c r="Q63" s="161">
        <f t="shared" si="12"/>
        <v>0</v>
      </c>
      <c r="R63" s="161"/>
      <c r="S63" s="161" t="s">
        <v>120</v>
      </c>
      <c r="T63" s="161" t="s">
        <v>120</v>
      </c>
      <c r="U63" s="161">
        <v>0</v>
      </c>
      <c r="V63" s="161">
        <f t="shared" si="13"/>
        <v>0</v>
      </c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187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">
      <c r="A64" s="166" t="s">
        <v>116</v>
      </c>
      <c r="B64" s="167" t="s">
        <v>73</v>
      </c>
      <c r="C64" s="186" t="s">
        <v>74</v>
      </c>
      <c r="D64" s="168"/>
      <c r="E64" s="169"/>
      <c r="F64" s="170"/>
      <c r="G64" s="171">
        <f>SUMIF(AG65:AG68,"&lt;&gt;NOR",G65:G68)</f>
        <v>0</v>
      </c>
      <c r="H64" s="165"/>
      <c r="I64" s="165">
        <f>SUM(I65:I68)</f>
        <v>0</v>
      </c>
      <c r="J64" s="165"/>
      <c r="K64" s="165">
        <f>SUM(K65:K68)</f>
        <v>0</v>
      </c>
      <c r="L64" s="165"/>
      <c r="M64" s="165">
        <f>SUM(M65:M68)</f>
        <v>0</v>
      </c>
      <c r="N64" s="165"/>
      <c r="O64" s="165">
        <f>SUM(O65:O68)</f>
        <v>0</v>
      </c>
      <c r="P64" s="165"/>
      <c r="Q64" s="165">
        <f>SUM(Q65:Q68)</f>
        <v>0</v>
      </c>
      <c r="R64" s="165"/>
      <c r="S64" s="165"/>
      <c r="T64" s="165"/>
      <c r="U64" s="165"/>
      <c r="V64" s="165">
        <f>SUM(V65:V68)</f>
        <v>0.2</v>
      </c>
      <c r="W64" s="165"/>
      <c r="AG64" t="s">
        <v>117</v>
      </c>
    </row>
    <row r="65" spans="1:60" outlineLevel="1" x14ac:dyDescent="0.2">
      <c r="A65" s="178">
        <v>36</v>
      </c>
      <c r="B65" s="179" t="s">
        <v>210</v>
      </c>
      <c r="C65" s="189" t="s">
        <v>211</v>
      </c>
      <c r="D65" s="180" t="s">
        <v>150</v>
      </c>
      <c r="E65" s="181">
        <v>1.5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120</v>
      </c>
      <c r="T65" s="161" t="s">
        <v>156</v>
      </c>
      <c r="U65" s="161">
        <v>0.13300000000000001</v>
      </c>
      <c r="V65" s="161">
        <f>ROUND(E65*U65,2)</f>
        <v>0.2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125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8">
        <v>37</v>
      </c>
      <c r="B66" s="179" t="s">
        <v>73</v>
      </c>
      <c r="C66" s="189" t="s">
        <v>212</v>
      </c>
      <c r="D66" s="180" t="s">
        <v>159</v>
      </c>
      <c r="E66" s="181">
        <v>1</v>
      </c>
      <c r="F66" s="182"/>
      <c r="G66" s="183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155</v>
      </c>
      <c r="T66" s="161" t="s">
        <v>162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2">
        <v>38</v>
      </c>
      <c r="B67" s="173" t="s">
        <v>213</v>
      </c>
      <c r="C67" s="187" t="s">
        <v>214</v>
      </c>
      <c r="D67" s="174" t="s">
        <v>159</v>
      </c>
      <c r="E67" s="175">
        <v>1</v>
      </c>
      <c r="F67" s="176"/>
      <c r="G67" s="177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155</v>
      </c>
      <c r="T67" s="161" t="s">
        <v>162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121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>
        <v>39</v>
      </c>
      <c r="B68" s="159" t="s">
        <v>215</v>
      </c>
      <c r="C68" s="190" t="s">
        <v>216</v>
      </c>
      <c r="D68" s="160" t="s">
        <v>0</v>
      </c>
      <c r="E68" s="184"/>
      <c r="F68" s="162"/>
      <c r="G68" s="161">
        <f>ROUND(E68*F68,2)</f>
        <v>0</v>
      </c>
      <c r="H68" s="162"/>
      <c r="I68" s="161">
        <f>ROUND(E68*H68,2)</f>
        <v>0</v>
      </c>
      <c r="J68" s="162"/>
      <c r="K68" s="161">
        <f>ROUND(E68*J68,2)</f>
        <v>0</v>
      </c>
      <c r="L68" s="161">
        <v>15</v>
      </c>
      <c r="M68" s="161">
        <f>G68*(1+L68/100)</f>
        <v>0</v>
      </c>
      <c r="N68" s="161">
        <v>0</v>
      </c>
      <c r="O68" s="161">
        <f>ROUND(E68*N68,2)</f>
        <v>0</v>
      </c>
      <c r="P68" s="161">
        <v>0</v>
      </c>
      <c r="Q68" s="161">
        <f>ROUND(E68*P68,2)</f>
        <v>0</v>
      </c>
      <c r="R68" s="161"/>
      <c r="S68" s="161" t="s">
        <v>120</v>
      </c>
      <c r="T68" s="161" t="s">
        <v>120</v>
      </c>
      <c r="U68" s="161">
        <v>0</v>
      </c>
      <c r="V68" s="161">
        <f>ROUND(E68*U68,2)</f>
        <v>0</v>
      </c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187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x14ac:dyDescent="0.2">
      <c r="A69" s="166" t="s">
        <v>116</v>
      </c>
      <c r="B69" s="167" t="s">
        <v>75</v>
      </c>
      <c r="C69" s="186" t="s">
        <v>76</v>
      </c>
      <c r="D69" s="168"/>
      <c r="E69" s="169"/>
      <c r="F69" s="170"/>
      <c r="G69" s="171">
        <f>SUMIF(AG70:AG87,"&lt;&gt;NOR",G70:G87)</f>
        <v>0</v>
      </c>
      <c r="H69" s="165"/>
      <c r="I69" s="165">
        <f>SUM(I70:I87)</f>
        <v>0</v>
      </c>
      <c r="J69" s="165"/>
      <c r="K69" s="165">
        <f>SUM(K70:K87)</f>
        <v>0</v>
      </c>
      <c r="L69" s="165"/>
      <c r="M69" s="165">
        <f>SUM(M70:M87)</f>
        <v>0</v>
      </c>
      <c r="N69" s="165"/>
      <c r="O69" s="165">
        <f>SUM(O70:O87)</f>
        <v>0</v>
      </c>
      <c r="P69" s="165"/>
      <c r="Q69" s="165">
        <f>SUM(Q70:Q87)</f>
        <v>0</v>
      </c>
      <c r="R69" s="165"/>
      <c r="S69" s="165"/>
      <c r="T69" s="165"/>
      <c r="U69" s="165"/>
      <c r="V69" s="165">
        <f>SUM(V70:V87)</f>
        <v>8.6</v>
      </c>
      <c r="W69" s="165"/>
      <c r="AG69" t="s">
        <v>117</v>
      </c>
    </row>
    <row r="70" spans="1:60" outlineLevel="1" x14ac:dyDescent="0.2">
      <c r="A70" s="178">
        <v>40</v>
      </c>
      <c r="B70" s="179" t="s">
        <v>217</v>
      </c>
      <c r="C70" s="189" t="s">
        <v>218</v>
      </c>
      <c r="D70" s="180" t="s">
        <v>219</v>
      </c>
      <c r="E70" s="181">
        <v>1</v>
      </c>
      <c r="F70" s="182"/>
      <c r="G70" s="183">
        <f t="shared" ref="G70:G87" si="14">ROUND(E70*F70,2)</f>
        <v>0</v>
      </c>
      <c r="H70" s="162"/>
      <c r="I70" s="161">
        <f t="shared" ref="I70:I87" si="15">ROUND(E70*H70,2)</f>
        <v>0</v>
      </c>
      <c r="J70" s="162"/>
      <c r="K70" s="161">
        <f t="shared" ref="K70:K87" si="16">ROUND(E70*J70,2)</f>
        <v>0</v>
      </c>
      <c r="L70" s="161">
        <v>15</v>
      </c>
      <c r="M70" s="161">
        <f t="shared" ref="M70:M87" si="17">G70*(1+L70/100)</f>
        <v>0</v>
      </c>
      <c r="N70" s="161">
        <v>1.41E-3</v>
      </c>
      <c r="O70" s="161">
        <f t="shared" ref="O70:O87" si="18">ROUND(E70*N70,2)</f>
        <v>0</v>
      </c>
      <c r="P70" s="161">
        <v>0</v>
      </c>
      <c r="Q70" s="161">
        <f t="shared" ref="Q70:Q87" si="19">ROUND(E70*P70,2)</f>
        <v>0</v>
      </c>
      <c r="R70" s="161"/>
      <c r="S70" s="161" t="s">
        <v>120</v>
      </c>
      <c r="T70" s="161" t="s">
        <v>120</v>
      </c>
      <c r="U70" s="161">
        <v>1.575</v>
      </c>
      <c r="V70" s="161">
        <f t="shared" ref="V70:V87" si="20">ROUND(E70*U70,2)</f>
        <v>1.58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41</v>
      </c>
      <c r="B71" s="179" t="s">
        <v>220</v>
      </c>
      <c r="C71" s="189" t="s">
        <v>221</v>
      </c>
      <c r="D71" s="180" t="s">
        <v>219</v>
      </c>
      <c r="E71" s="181">
        <v>1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4.8999999999999998E-4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3.6</v>
      </c>
      <c r="V71" s="161">
        <f t="shared" si="20"/>
        <v>3.6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121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42</v>
      </c>
      <c r="B72" s="179" t="s">
        <v>222</v>
      </c>
      <c r="C72" s="189" t="s">
        <v>223</v>
      </c>
      <c r="D72" s="180" t="s">
        <v>219</v>
      </c>
      <c r="E72" s="181">
        <v>3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8.0000000000000007E-5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0.28999999999999998</v>
      </c>
      <c r="V72" s="161">
        <f t="shared" si="20"/>
        <v>0.87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176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43</v>
      </c>
      <c r="B73" s="179" t="s">
        <v>224</v>
      </c>
      <c r="C73" s="189" t="s">
        <v>225</v>
      </c>
      <c r="D73" s="180" t="s">
        <v>219</v>
      </c>
      <c r="E73" s="181">
        <v>1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1.2E-4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0.51700000000000002</v>
      </c>
      <c r="V73" s="161">
        <f t="shared" si="20"/>
        <v>0.52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176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44</v>
      </c>
      <c r="B74" s="179" t="s">
        <v>226</v>
      </c>
      <c r="C74" s="189" t="s">
        <v>227</v>
      </c>
      <c r="D74" s="180" t="s">
        <v>139</v>
      </c>
      <c r="E74" s="181">
        <v>2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1.8000000000000001E-4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0.52200000000000002</v>
      </c>
      <c r="V74" s="161">
        <f t="shared" si="20"/>
        <v>1.04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45</v>
      </c>
      <c r="B75" s="179" t="s">
        <v>228</v>
      </c>
      <c r="C75" s="189" t="s">
        <v>229</v>
      </c>
      <c r="D75" s="180" t="s">
        <v>139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4.0999999999999999E-4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176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46</v>
      </c>
      <c r="B76" s="179" t="s">
        <v>230</v>
      </c>
      <c r="C76" s="189" t="s">
        <v>231</v>
      </c>
      <c r="D76" s="180" t="s">
        <v>139</v>
      </c>
      <c r="E76" s="181">
        <v>1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2.7999999999999998E-4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0.25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176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47</v>
      </c>
      <c r="B77" s="179" t="s">
        <v>232</v>
      </c>
      <c r="C77" s="189" t="s">
        <v>233</v>
      </c>
      <c r="D77" s="180" t="s">
        <v>139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2.0000000000000001E-4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120</v>
      </c>
      <c r="T77" s="161" t="s">
        <v>120</v>
      </c>
      <c r="U77" s="161">
        <v>0.246</v>
      </c>
      <c r="V77" s="161">
        <f t="shared" si="20"/>
        <v>0.49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176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8">
        <v>48</v>
      </c>
      <c r="B78" s="179" t="s">
        <v>234</v>
      </c>
      <c r="C78" s="189" t="s">
        <v>295</v>
      </c>
      <c r="D78" s="180" t="s">
        <v>159</v>
      </c>
      <c r="E78" s="181">
        <v>2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155</v>
      </c>
      <c r="T78" s="161" t="s">
        <v>162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121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78">
        <v>49</v>
      </c>
      <c r="B79" s="179" t="s">
        <v>235</v>
      </c>
      <c r="C79" s="189" t="s">
        <v>296</v>
      </c>
      <c r="D79" s="180" t="s">
        <v>139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155</v>
      </c>
      <c r="T79" s="161" t="s">
        <v>156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125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78">
        <v>50</v>
      </c>
      <c r="B80" s="179" t="s">
        <v>236</v>
      </c>
      <c r="C80" s="189" t="s">
        <v>312</v>
      </c>
      <c r="D80" s="180" t="s">
        <v>139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155</v>
      </c>
      <c r="T80" s="161" t="s">
        <v>156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125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78">
        <v>51</v>
      </c>
      <c r="B81" s="179" t="s">
        <v>237</v>
      </c>
      <c r="C81" s="189" t="s">
        <v>313</v>
      </c>
      <c r="D81" s="180" t="s">
        <v>139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155</v>
      </c>
      <c r="T81" s="161" t="s">
        <v>162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52</v>
      </c>
      <c r="B82" s="179" t="s">
        <v>238</v>
      </c>
      <c r="C82" s="189" t="s">
        <v>239</v>
      </c>
      <c r="D82" s="180" t="s">
        <v>139</v>
      </c>
      <c r="E82" s="181">
        <v>3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155</v>
      </c>
      <c r="T82" s="161" t="s">
        <v>162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53</v>
      </c>
      <c r="B83" s="179" t="s">
        <v>240</v>
      </c>
      <c r="C83" s="189" t="s">
        <v>320</v>
      </c>
      <c r="D83" s="180" t="s">
        <v>139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155</v>
      </c>
      <c r="T83" s="161" t="s">
        <v>156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121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54</v>
      </c>
      <c r="B84" s="179" t="s">
        <v>237</v>
      </c>
      <c r="C84" s="189" t="s">
        <v>241</v>
      </c>
      <c r="D84" s="180" t="s">
        <v>139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1.8000000000000001E-4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155</v>
      </c>
      <c r="T84" s="161" t="s">
        <v>156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242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8">
        <v>55</v>
      </c>
      <c r="B85" s="179" t="s">
        <v>237</v>
      </c>
      <c r="C85" s="189" t="s">
        <v>297</v>
      </c>
      <c r="D85" s="180" t="s">
        <v>139</v>
      </c>
      <c r="E85" s="181">
        <v>1</v>
      </c>
      <c r="F85" s="182"/>
      <c r="G85" s="183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155</v>
      </c>
      <c r="T85" s="161" t="s">
        <v>156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72">
        <v>56</v>
      </c>
      <c r="B86" s="173" t="s">
        <v>237</v>
      </c>
      <c r="C86" s="187" t="s">
        <v>301</v>
      </c>
      <c r="D86" s="174" t="s">
        <v>139</v>
      </c>
      <c r="E86" s="175">
        <v>1</v>
      </c>
      <c r="F86" s="176"/>
      <c r="G86" s="177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155</v>
      </c>
      <c r="T86" s="161" t="s">
        <v>156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242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>
        <v>57</v>
      </c>
      <c r="B87" s="159" t="s">
        <v>243</v>
      </c>
      <c r="C87" s="190" t="s">
        <v>244</v>
      </c>
      <c r="D87" s="160" t="s">
        <v>0</v>
      </c>
      <c r="E87" s="184"/>
      <c r="F87" s="162"/>
      <c r="G87" s="161">
        <f t="shared" si="14"/>
        <v>0</v>
      </c>
      <c r="H87" s="162"/>
      <c r="I87" s="161">
        <f t="shared" si="15"/>
        <v>0</v>
      </c>
      <c r="J87" s="162"/>
      <c r="K87" s="161">
        <f t="shared" si="16"/>
        <v>0</v>
      </c>
      <c r="L87" s="161">
        <v>15</v>
      </c>
      <c r="M87" s="161">
        <f t="shared" si="17"/>
        <v>0</v>
      </c>
      <c r="N87" s="161">
        <v>0</v>
      </c>
      <c r="O87" s="161">
        <f t="shared" si="18"/>
        <v>0</v>
      </c>
      <c r="P87" s="161">
        <v>0</v>
      </c>
      <c r="Q87" s="161">
        <f t="shared" si="19"/>
        <v>0</v>
      </c>
      <c r="R87" s="161"/>
      <c r="S87" s="161" t="s">
        <v>120</v>
      </c>
      <c r="T87" s="161" t="s">
        <v>120</v>
      </c>
      <c r="U87" s="161">
        <v>0</v>
      </c>
      <c r="V87" s="161">
        <f t="shared" si="20"/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187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77</v>
      </c>
      <c r="C88" s="186" t="s">
        <v>78</v>
      </c>
      <c r="D88" s="168"/>
      <c r="E88" s="169"/>
      <c r="F88" s="170"/>
      <c r="G88" s="171">
        <f>SUMIF(AG89:AG89,"&lt;&gt;NOR",G89:G89)</f>
        <v>0</v>
      </c>
      <c r="H88" s="165"/>
      <c r="I88" s="165">
        <f>SUM(I89:I89)</f>
        <v>0</v>
      </c>
      <c r="J88" s="165"/>
      <c r="K88" s="165">
        <f>SUM(K89:K89)</f>
        <v>0</v>
      </c>
      <c r="L88" s="165"/>
      <c r="M88" s="165">
        <f>SUM(M89:M89)</f>
        <v>0</v>
      </c>
      <c r="N88" s="165"/>
      <c r="O88" s="165">
        <f>SUM(O89:O89)</f>
        <v>0</v>
      </c>
      <c r="P88" s="165"/>
      <c r="Q88" s="165">
        <f>SUM(Q89:Q89)</f>
        <v>0</v>
      </c>
      <c r="R88" s="165"/>
      <c r="S88" s="165"/>
      <c r="T88" s="165"/>
      <c r="U88" s="165"/>
      <c r="V88" s="165">
        <f>SUM(V89:V89)</f>
        <v>0</v>
      </c>
      <c r="W88" s="165"/>
      <c r="AG88" t="s">
        <v>117</v>
      </c>
    </row>
    <row r="89" spans="1:60" ht="33.75" outlineLevel="1" x14ac:dyDescent="0.2">
      <c r="A89" s="178">
        <v>58</v>
      </c>
      <c r="B89" s="179" t="s">
        <v>245</v>
      </c>
      <c r="C89" s="189" t="s">
        <v>316</v>
      </c>
      <c r="D89" s="180" t="s">
        <v>139</v>
      </c>
      <c r="E89" s="181">
        <v>2</v>
      </c>
      <c r="F89" s="182"/>
      <c r="G89" s="183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155</v>
      </c>
      <c r="T89" s="161" t="s">
        <v>156</v>
      </c>
      <c r="U89" s="161">
        <v>0</v>
      </c>
      <c r="V89" s="161">
        <f>ROUND(E89*U89,2)</f>
        <v>0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246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x14ac:dyDescent="0.2">
      <c r="A90" s="166" t="s">
        <v>116</v>
      </c>
      <c r="B90" s="167" t="s">
        <v>79</v>
      </c>
      <c r="C90" s="186" t="s">
        <v>80</v>
      </c>
      <c r="D90" s="168"/>
      <c r="E90" s="169"/>
      <c r="F90" s="170"/>
      <c r="G90" s="171">
        <f>SUMIF(AG91:AG98,"&lt;&gt;NOR",G91:G98)</f>
        <v>0</v>
      </c>
      <c r="H90" s="165"/>
      <c r="I90" s="165">
        <f>SUM(I91:I98)</f>
        <v>0</v>
      </c>
      <c r="J90" s="165"/>
      <c r="K90" s="165">
        <f>SUM(K91:K98)</f>
        <v>0</v>
      </c>
      <c r="L90" s="165"/>
      <c r="M90" s="165">
        <f>SUM(M91:M98)</f>
        <v>0</v>
      </c>
      <c r="N90" s="165"/>
      <c r="O90" s="165">
        <f>SUM(O91:O98)</f>
        <v>0.02</v>
      </c>
      <c r="P90" s="165"/>
      <c r="Q90" s="165">
        <f>SUM(Q91:Q98)</f>
        <v>0</v>
      </c>
      <c r="R90" s="165"/>
      <c r="S90" s="165"/>
      <c r="T90" s="165"/>
      <c r="U90" s="165"/>
      <c r="V90" s="165">
        <f>SUM(V91:V98)</f>
        <v>3.7800000000000002</v>
      </c>
      <c r="W90" s="165"/>
      <c r="AG90" t="s">
        <v>117</v>
      </c>
    </row>
    <row r="91" spans="1:60" outlineLevel="1" x14ac:dyDescent="0.2">
      <c r="A91" s="172">
        <v>59</v>
      </c>
      <c r="B91" s="173" t="s">
        <v>247</v>
      </c>
      <c r="C91" s="187" t="s">
        <v>248</v>
      </c>
      <c r="D91" s="174" t="s">
        <v>119</v>
      </c>
      <c r="E91" s="175">
        <v>3.1960000000000002</v>
      </c>
      <c r="F91" s="176"/>
      <c r="G91" s="177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0</v>
      </c>
      <c r="O91" s="161">
        <f>ROUND(E91*N91,2)</f>
        <v>0</v>
      </c>
      <c r="P91" s="161">
        <v>0</v>
      </c>
      <c r="Q91" s="161">
        <f>ROUND(E91*P91,2)</f>
        <v>0</v>
      </c>
      <c r="R91" s="161"/>
      <c r="S91" s="161" t="s">
        <v>120</v>
      </c>
      <c r="T91" s="161" t="s">
        <v>120</v>
      </c>
      <c r="U91" s="161">
        <v>0.33100000000000002</v>
      </c>
      <c r="V91" s="161">
        <f>ROUND(E91*U91,2)</f>
        <v>1.06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176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8" t="s">
        <v>249</v>
      </c>
      <c r="D92" s="163"/>
      <c r="E92" s="164">
        <v>3.1960000000000002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122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8">
        <v>60</v>
      </c>
      <c r="B93" s="179" t="s">
        <v>250</v>
      </c>
      <c r="C93" s="189" t="s">
        <v>310</v>
      </c>
      <c r="D93" s="180" t="s">
        <v>119</v>
      </c>
      <c r="E93" s="181">
        <v>3.1960000000000002</v>
      </c>
      <c r="F93" s="182"/>
      <c r="G93" s="183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2.5000000000000001E-3</v>
      </c>
      <c r="O93" s="161">
        <f>ROUND(E93*N93,2)</f>
        <v>0.01</v>
      </c>
      <c r="P93" s="161">
        <v>0</v>
      </c>
      <c r="Q93" s="161">
        <f>ROUND(E93*P93,2)</f>
        <v>0</v>
      </c>
      <c r="R93" s="161"/>
      <c r="S93" s="161" t="s">
        <v>251</v>
      </c>
      <c r="T93" s="161" t="s">
        <v>251</v>
      </c>
      <c r="U93" s="161">
        <v>0.85</v>
      </c>
      <c r="V93" s="161">
        <f>ROUND(E93*U93,2)</f>
        <v>2.72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176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2.5" outlineLevel="1" x14ac:dyDescent="0.2">
      <c r="A94" s="172">
        <v>61</v>
      </c>
      <c r="B94" s="173" t="s">
        <v>252</v>
      </c>
      <c r="C94" s="187" t="s">
        <v>298</v>
      </c>
      <c r="D94" s="174" t="s">
        <v>119</v>
      </c>
      <c r="E94" s="175">
        <v>3.1960000000000002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4.0000000000000002E-4</v>
      </c>
      <c r="O94" s="161">
        <f>ROUND(E94*N94,2)</f>
        <v>0</v>
      </c>
      <c r="P94" s="161">
        <v>0</v>
      </c>
      <c r="Q94" s="161">
        <f>ROUND(E94*P94,2)</f>
        <v>0</v>
      </c>
      <c r="R94" s="161"/>
      <c r="S94" s="161" t="s">
        <v>120</v>
      </c>
      <c r="T94" s="161" t="s">
        <v>120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176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249</v>
      </c>
      <c r="D95" s="163"/>
      <c r="E95" s="164">
        <v>3.1960000000000002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72">
        <v>62</v>
      </c>
      <c r="B96" s="173" t="s">
        <v>253</v>
      </c>
      <c r="C96" s="187" t="s">
        <v>311</v>
      </c>
      <c r="D96" s="174" t="s">
        <v>119</v>
      </c>
      <c r="E96" s="175">
        <v>3.5156000000000001</v>
      </c>
      <c r="F96" s="176"/>
      <c r="G96" s="177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1.5399999999999999E-3</v>
      </c>
      <c r="O96" s="161">
        <f>ROUND(E96*N96,2)</f>
        <v>0.01</v>
      </c>
      <c r="P96" s="161">
        <v>0</v>
      </c>
      <c r="Q96" s="161">
        <f>ROUND(E96*P96,2)</f>
        <v>0</v>
      </c>
      <c r="R96" s="161"/>
      <c r="S96" s="161" t="s">
        <v>155</v>
      </c>
      <c r="T96" s="161" t="s">
        <v>162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121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88" t="s">
        <v>254</v>
      </c>
      <c r="D97" s="163"/>
      <c r="E97" s="164">
        <v>3.5156000000000001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122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>
        <v>63</v>
      </c>
      <c r="B98" s="159" t="s">
        <v>255</v>
      </c>
      <c r="C98" s="190" t="s">
        <v>256</v>
      </c>
      <c r="D98" s="160" t="s">
        <v>0</v>
      </c>
      <c r="E98" s="184"/>
      <c r="F98" s="162"/>
      <c r="G98" s="161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0</v>
      </c>
      <c r="O98" s="161">
        <f>ROUND(E98*N98,2)</f>
        <v>0</v>
      </c>
      <c r="P98" s="161">
        <v>0</v>
      </c>
      <c r="Q98" s="161">
        <f>ROUND(E98*P98,2)</f>
        <v>0</v>
      </c>
      <c r="R98" s="161"/>
      <c r="S98" s="161" t="s">
        <v>120</v>
      </c>
      <c r="T98" s="161" t="s">
        <v>120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187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x14ac:dyDescent="0.2">
      <c r="A99" s="166" t="s">
        <v>116</v>
      </c>
      <c r="B99" s="167" t="s">
        <v>81</v>
      </c>
      <c r="C99" s="186" t="s">
        <v>82</v>
      </c>
      <c r="D99" s="168"/>
      <c r="E99" s="169"/>
      <c r="F99" s="170"/>
      <c r="G99" s="171">
        <f>SUMIF(AG100:AG107,"&lt;&gt;NOR",G100:G107)</f>
        <v>0</v>
      </c>
      <c r="H99" s="165"/>
      <c r="I99" s="165">
        <f>SUM(I100:I107)</f>
        <v>0</v>
      </c>
      <c r="J99" s="165"/>
      <c r="K99" s="165">
        <f>SUM(K100:K107)</f>
        <v>0</v>
      </c>
      <c r="L99" s="165"/>
      <c r="M99" s="165">
        <f>SUM(M100:M107)</f>
        <v>0</v>
      </c>
      <c r="N99" s="165"/>
      <c r="O99" s="165">
        <f>SUM(O100:O107)</f>
        <v>1.75</v>
      </c>
      <c r="P99" s="165"/>
      <c r="Q99" s="165">
        <f>SUM(Q100:Q107)</f>
        <v>0</v>
      </c>
      <c r="R99" s="165"/>
      <c r="S99" s="165"/>
      <c r="T99" s="165"/>
      <c r="U99" s="165"/>
      <c r="V99" s="165">
        <f>SUM(V100:V107)</f>
        <v>36.849999999999994</v>
      </c>
      <c r="W99" s="165"/>
      <c r="AG99" t="s">
        <v>117</v>
      </c>
    </row>
    <row r="100" spans="1:60" ht="22.5" outlineLevel="1" x14ac:dyDescent="0.2">
      <c r="A100" s="172">
        <v>64</v>
      </c>
      <c r="B100" s="173" t="s">
        <v>257</v>
      </c>
      <c r="C100" s="187" t="s">
        <v>299</v>
      </c>
      <c r="D100" s="174" t="s">
        <v>119</v>
      </c>
      <c r="E100" s="175">
        <v>26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2.9999999999999997E-4</v>
      </c>
      <c r="O100" s="161">
        <f>ROUND(E100*N100,2)</f>
        <v>0.01</v>
      </c>
      <c r="P100" s="161">
        <v>0</v>
      </c>
      <c r="Q100" s="161">
        <f>ROUND(E100*P100,2)</f>
        <v>0</v>
      </c>
      <c r="R100" s="161"/>
      <c r="S100" s="161" t="s">
        <v>120</v>
      </c>
      <c r="T100" s="161" t="s">
        <v>120</v>
      </c>
      <c r="U100" s="161">
        <v>0</v>
      </c>
      <c r="V100" s="161">
        <f>ROUND(E100*U100,2)</f>
        <v>0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176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305</v>
      </c>
      <c r="D101" s="163"/>
      <c r="E101" s="164">
        <v>26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122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2">
        <v>65</v>
      </c>
      <c r="B102" s="173" t="s">
        <v>258</v>
      </c>
      <c r="C102" s="187" t="s">
        <v>304</v>
      </c>
      <c r="D102" s="174" t="s">
        <v>119</v>
      </c>
      <c r="E102" s="175">
        <v>26</v>
      </c>
      <c r="F102" s="176"/>
      <c r="G102" s="177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5.5800000000000002E-2</v>
      </c>
      <c r="O102" s="161">
        <f>ROUND(E102*N102,2)</f>
        <v>1.45</v>
      </c>
      <c r="P102" s="161">
        <v>0</v>
      </c>
      <c r="Q102" s="161">
        <f>ROUND(E102*P102,2)</f>
        <v>0</v>
      </c>
      <c r="R102" s="161"/>
      <c r="S102" s="161" t="s">
        <v>120</v>
      </c>
      <c r="T102" s="161" t="s">
        <v>120</v>
      </c>
      <c r="U102" s="161">
        <v>1.3480000000000001</v>
      </c>
      <c r="V102" s="161">
        <f>ROUND(E102*U102,2)</f>
        <v>35.049999999999997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176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88" t="s">
        <v>305</v>
      </c>
      <c r="D103" s="163"/>
      <c r="E103" s="164">
        <v>26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122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22.5" outlineLevel="1" x14ac:dyDescent="0.2">
      <c r="A104" s="178">
        <v>66</v>
      </c>
      <c r="B104" s="179" t="s">
        <v>259</v>
      </c>
      <c r="C104" s="189" t="s">
        <v>260</v>
      </c>
      <c r="D104" s="180" t="s">
        <v>150</v>
      </c>
      <c r="E104" s="181">
        <v>15</v>
      </c>
      <c r="F104" s="182"/>
      <c r="G104" s="183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</v>
      </c>
      <c r="O104" s="161">
        <f>ROUND(E104*N104,2)</f>
        <v>0</v>
      </c>
      <c r="P104" s="161">
        <v>0</v>
      </c>
      <c r="Q104" s="161">
        <f>ROUND(E104*P104,2)</f>
        <v>0</v>
      </c>
      <c r="R104" s="161"/>
      <c r="S104" s="161" t="s">
        <v>120</v>
      </c>
      <c r="T104" s="161" t="s">
        <v>120</v>
      </c>
      <c r="U104" s="161">
        <v>0.12</v>
      </c>
      <c r="V104" s="161">
        <f>ROUND(E104*U104,2)</f>
        <v>1.8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176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ht="22.5" outlineLevel="1" x14ac:dyDescent="0.2">
      <c r="A105" s="172">
        <v>67</v>
      </c>
      <c r="B105" s="173" t="s">
        <v>261</v>
      </c>
      <c r="C105" s="187" t="s">
        <v>307</v>
      </c>
      <c r="D105" s="174" t="s">
        <v>119</v>
      </c>
      <c r="E105" s="175">
        <v>28.6</v>
      </c>
      <c r="F105" s="176"/>
      <c r="G105" s="177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0.01</v>
      </c>
      <c r="O105" s="161">
        <f>ROUND(E105*N105,2)</f>
        <v>0.28999999999999998</v>
      </c>
      <c r="P105" s="161">
        <v>0</v>
      </c>
      <c r="Q105" s="161">
        <f>ROUND(E105*P105,2)</f>
        <v>0</v>
      </c>
      <c r="R105" s="161" t="s">
        <v>262</v>
      </c>
      <c r="S105" s="161" t="s">
        <v>120</v>
      </c>
      <c r="T105" s="161" t="s">
        <v>156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246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88" t="s">
        <v>306</v>
      </c>
      <c r="D106" s="163"/>
      <c r="E106" s="164">
        <v>28.6</v>
      </c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122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>
        <v>68</v>
      </c>
      <c r="B107" s="159" t="s">
        <v>263</v>
      </c>
      <c r="C107" s="190" t="s">
        <v>264</v>
      </c>
      <c r="D107" s="160" t="s">
        <v>0</v>
      </c>
      <c r="E107" s="184"/>
      <c r="F107" s="162"/>
      <c r="G107" s="161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0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120</v>
      </c>
      <c r="T107" s="161" t="s">
        <v>120</v>
      </c>
      <c r="U107" s="161">
        <v>0</v>
      </c>
      <c r="V107" s="161">
        <f>ROUND(E107*U107,2)</f>
        <v>0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187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x14ac:dyDescent="0.2">
      <c r="A108" s="166" t="s">
        <v>116</v>
      </c>
      <c r="B108" s="167" t="s">
        <v>83</v>
      </c>
      <c r="C108" s="186" t="s">
        <v>84</v>
      </c>
      <c r="D108" s="168"/>
      <c r="E108" s="169"/>
      <c r="F108" s="170"/>
      <c r="G108" s="171">
        <f>SUMIF(AG109:AG111,"&lt;&gt;NOR",G109:G111)</f>
        <v>0</v>
      </c>
      <c r="H108" s="165"/>
      <c r="I108" s="165">
        <f>SUM(I109:I111)</f>
        <v>0</v>
      </c>
      <c r="J108" s="165"/>
      <c r="K108" s="165">
        <f>SUM(K109:K111)</f>
        <v>0</v>
      </c>
      <c r="L108" s="165"/>
      <c r="M108" s="165">
        <f>SUM(M109:M111)</f>
        <v>0</v>
      </c>
      <c r="N108" s="165"/>
      <c r="O108" s="165">
        <f>SUM(O109:O111)</f>
        <v>0</v>
      </c>
      <c r="P108" s="165"/>
      <c r="Q108" s="165">
        <f>SUM(Q109:Q111)</f>
        <v>0</v>
      </c>
      <c r="R108" s="165"/>
      <c r="S108" s="165"/>
      <c r="T108" s="165"/>
      <c r="U108" s="165"/>
      <c r="V108" s="165">
        <f>SUM(V109:V111)</f>
        <v>0.51</v>
      </c>
      <c r="W108" s="165"/>
      <c r="AG108" t="s">
        <v>117</v>
      </c>
    </row>
    <row r="109" spans="1:60" outlineLevel="1" x14ac:dyDescent="0.2">
      <c r="A109" s="172">
        <v>69</v>
      </c>
      <c r="B109" s="173" t="s">
        <v>265</v>
      </c>
      <c r="C109" s="187" t="s">
        <v>266</v>
      </c>
      <c r="D109" s="174" t="s">
        <v>119</v>
      </c>
      <c r="E109" s="175">
        <v>3</v>
      </c>
      <c r="F109" s="176"/>
      <c r="G109" s="177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7.6999999999999996E-4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120</v>
      </c>
      <c r="T109" s="161" t="s">
        <v>120</v>
      </c>
      <c r="U109" s="161">
        <v>9.7439999999999999E-2</v>
      </c>
      <c r="V109" s="161">
        <f>ROUND(E109*U109,2)</f>
        <v>0.28999999999999998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176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88"/>
      <c r="D110" s="163"/>
      <c r="E110" s="164"/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122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8">
        <v>70</v>
      </c>
      <c r="B111" s="179" t="s">
        <v>267</v>
      </c>
      <c r="C111" s="189" t="s">
        <v>300</v>
      </c>
      <c r="D111" s="180" t="s">
        <v>119</v>
      </c>
      <c r="E111" s="181">
        <v>3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4.6000000000000001E-4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120</v>
      </c>
      <c r="T111" s="161" t="s">
        <v>120</v>
      </c>
      <c r="U111" s="161">
        <v>7.3099999999999998E-2</v>
      </c>
      <c r="V111" s="161">
        <f>ROUND(E111*U111,2)</f>
        <v>0.22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176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85</v>
      </c>
      <c r="C112" s="186" t="s">
        <v>86</v>
      </c>
      <c r="D112" s="168"/>
      <c r="E112" s="169"/>
      <c r="F112" s="170"/>
      <c r="G112" s="171">
        <f>SUMIF(AG113:AG113,"&lt;&gt;NOR",G113:G113)</f>
        <v>0</v>
      </c>
      <c r="H112" s="165"/>
      <c r="I112" s="165">
        <f>SUM(I113:I113)</f>
        <v>0</v>
      </c>
      <c r="J112" s="165"/>
      <c r="K112" s="165">
        <f>SUM(K113:K113)</f>
        <v>0</v>
      </c>
      <c r="L112" s="165"/>
      <c r="M112" s="165">
        <f>SUM(M113:M113)</f>
        <v>0</v>
      </c>
      <c r="N112" s="165"/>
      <c r="O112" s="165">
        <f>SUM(O113:O113)</f>
        <v>0</v>
      </c>
      <c r="P112" s="165"/>
      <c r="Q112" s="165">
        <f>SUM(Q113:Q113)</f>
        <v>0</v>
      </c>
      <c r="R112" s="165"/>
      <c r="S112" s="165"/>
      <c r="T112" s="165"/>
      <c r="U112" s="165"/>
      <c r="V112" s="165">
        <f>SUM(V113:V113)</f>
        <v>0</v>
      </c>
      <c r="W112" s="165"/>
      <c r="AG112" t="s">
        <v>117</v>
      </c>
    </row>
    <row r="113" spans="1:60" outlineLevel="1" x14ac:dyDescent="0.2">
      <c r="A113" s="178">
        <v>71</v>
      </c>
      <c r="B113" s="179" t="s">
        <v>268</v>
      </c>
      <c r="C113" s="189" t="s">
        <v>269</v>
      </c>
      <c r="D113" s="180" t="s">
        <v>159</v>
      </c>
      <c r="E113" s="181">
        <v>1</v>
      </c>
      <c r="F113" s="182"/>
      <c r="G113" s="183">
        <f>ROUND(E113*F113,2)</f>
        <v>0</v>
      </c>
      <c r="H113" s="162"/>
      <c r="I113" s="161">
        <f>ROUND(E113*H113,2)</f>
        <v>0</v>
      </c>
      <c r="J113" s="162"/>
      <c r="K113" s="161">
        <f>ROUND(E113*J113,2)</f>
        <v>0</v>
      </c>
      <c r="L113" s="161">
        <v>15</v>
      </c>
      <c r="M113" s="161">
        <f>G113*(1+L113/100)</f>
        <v>0</v>
      </c>
      <c r="N113" s="161">
        <v>0</v>
      </c>
      <c r="O113" s="161">
        <f>ROUND(E113*N113,2)</f>
        <v>0</v>
      </c>
      <c r="P113" s="161">
        <v>0</v>
      </c>
      <c r="Q113" s="161">
        <f>ROUND(E113*P113,2)</f>
        <v>0</v>
      </c>
      <c r="R113" s="161"/>
      <c r="S113" s="161" t="s">
        <v>155</v>
      </c>
      <c r="T113" s="161" t="s">
        <v>156</v>
      </c>
      <c r="U113" s="161">
        <v>0</v>
      </c>
      <c r="V113" s="161">
        <f>ROUND(E113*U113,2)</f>
        <v>0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121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x14ac:dyDescent="0.2">
      <c r="A114" s="166" t="s">
        <v>116</v>
      </c>
      <c r="B114" s="167" t="s">
        <v>87</v>
      </c>
      <c r="C114" s="186" t="s">
        <v>88</v>
      </c>
      <c r="D114" s="168"/>
      <c r="E114" s="169"/>
      <c r="F114" s="170"/>
      <c r="G114" s="171">
        <f>SUMIF(AG115:AG120,"&lt;&gt;NOR",G115:G120)</f>
        <v>0</v>
      </c>
      <c r="H114" s="165"/>
      <c r="I114" s="165">
        <f>SUM(I115:I120)</f>
        <v>0</v>
      </c>
      <c r="J114" s="165"/>
      <c r="K114" s="165">
        <f>SUM(K115:K120)</f>
        <v>0</v>
      </c>
      <c r="L114" s="165"/>
      <c r="M114" s="165">
        <f>SUM(M115:M120)</f>
        <v>0</v>
      </c>
      <c r="N114" s="165"/>
      <c r="O114" s="165">
        <f>SUM(O115:O120)</f>
        <v>0</v>
      </c>
      <c r="P114" s="165"/>
      <c r="Q114" s="165">
        <f>SUM(Q115:Q120)</f>
        <v>0</v>
      </c>
      <c r="R114" s="165"/>
      <c r="S114" s="165"/>
      <c r="T114" s="165"/>
      <c r="U114" s="165"/>
      <c r="V114" s="165">
        <f>SUM(V115:V120)</f>
        <v>7.68</v>
      </c>
      <c r="W114" s="165"/>
      <c r="AG114" t="s">
        <v>117</v>
      </c>
    </row>
    <row r="115" spans="1:60" outlineLevel="1" x14ac:dyDescent="0.2">
      <c r="A115" s="178">
        <v>72</v>
      </c>
      <c r="B115" s="179" t="s">
        <v>270</v>
      </c>
      <c r="C115" s="189" t="s">
        <v>271</v>
      </c>
      <c r="D115" s="180" t="s">
        <v>167</v>
      </c>
      <c r="E115" s="181">
        <v>1.774</v>
      </c>
      <c r="F115" s="182"/>
      <c r="G115" s="183">
        <f t="shared" ref="G115:G120" si="21">ROUND(E115*F115,2)</f>
        <v>0</v>
      </c>
      <c r="H115" s="162"/>
      <c r="I115" s="161">
        <f t="shared" ref="I115:I120" si="22">ROUND(E115*H115,2)</f>
        <v>0</v>
      </c>
      <c r="J115" s="162"/>
      <c r="K115" s="161">
        <f t="shared" ref="K115:K120" si="23">ROUND(E115*J115,2)</f>
        <v>0</v>
      </c>
      <c r="L115" s="161">
        <v>15</v>
      </c>
      <c r="M115" s="161">
        <f t="shared" ref="M115:M120" si="24">G115*(1+L115/100)</f>
        <v>0</v>
      </c>
      <c r="N115" s="161">
        <v>0</v>
      </c>
      <c r="O115" s="161">
        <f t="shared" ref="O115:O120" si="25">ROUND(E115*N115,2)</f>
        <v>0</v>
      </c>
      <c r="P115" s="161">
        <v>0</v>
      </c>
      <c r="Q115" s="161">
        <f t="shared" ref="Q115:Q120" si="26">ROUND(E115*P115,2)</f>
        <v>0</v>
      </c>
      <c r="R115" s="161"/>
      <c r="S115" s="161" t="s">
        <v>120</v>
      </c>
      <c r="T115" s="161" t="s">
        <v>120</v>
      </c>
      <c r="U115" s="161">
        <v>0.93300000000000005</v>
      </c>
      <c r="V115" s="161">
        <f t="shared" ref="V115:V120" si="27">ROUND(E115*U115,2)</f>
        <v>1.66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73</v>
      </c>
      <c r="B116" s="179" t="s">
        <v>273</v>
      </c>
      <c r="C116" s="189" t="s">
        <v>274</v>
      </c>
      <c r="D116" s="180" t="s">
        <v>167</v>
      </c>
      <c r="E116" s="181">
        <v>5.3220000000000001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0.65300000000000002</v>
      </c>
      <c r="V116" s="161">
        <f t="shared" si="27"/>
        <v>3.48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74</v>
      </c>
      <c r="B117" s="179" t="s">
        <v>275</v>
      </c>
      <c r="C117" s="189" t="s">
        <v>276</v>
      </c>
      <c r="D117" s="180" t="s">
        <v>167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0.49</v>
      </c>
      <c r="V117" s="161">
        <f t="shared" si="27"/>
        <v>0.87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75</v>
      </c>
      <c r="B118" s="179" t="s">
        <v>277</v>
      </c>
      <c r="C118" s="189" t="s">
        <v>278</v>
      </c>
      <c r="D118" s="180" t="s">
        <v>167</v>
      </c>
      <c r="E118" s="181">
        <v>15.965999999999999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76</v>
      </c>
      <c r="B119" s="179" t="s">
        <v>279</v>
      </c>
      <c r="C119" s="189" t="s">
        <v>280</v>
      </c>
      <c r="D119" s="180" t="s">
        <v>167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0.94199999999999995</v>
      </c>
      <c r="V119" s="161">
        <f t="shared" si="27"/>
        <v>1.67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78">
        <v>77</v>
      </c>
      <c r="B120" s="179" t="s">
        <v>281</v>
      </c>
      <c r="C120" s="189" t="s">
        <v>282</v>
      </c>
      <c r="D120" s="180" t="s">
        <v>167</v>
      </c>
      <c r="E120" s="181">
        <v>1.774</v>
      </c>
      <c r="F120" s="182"/>
      <c r="G120" s="183">
        <f t="shared" si="21"/>
        <v>0</v>
      </c>
      <c r="H120" s="162"/>
      <c r="I120" s="161">
        <f t="shared" si="22"/>
        <v>0</v>
      </c>
      <c r="J120" s="162"/>
      <c r="K120" s="161">
        <f t="shared" si="23"/>
        <v>0</v>
      </c>
      <c r="L120" s="161">
        <v>15</v>
      </c>
      <c r="M120" s="161">
        <f t="shared" si="24"/>
        <v>0</v>
      </c>
      <c r="N120" s="161">
        <v>0</v>
      </c>
      <c r="O120" s="161">
        <f t="shared" si="25"/>
        <v>0</v>
      </c>
      <c r="P120" s="161">
        <v>0</v>
      </c>
      <c r="Q120" s="161">
        <f t="shared" si="26"/>
        <v>0</v>
      </c>
      <c r="R120" s="161"/>
      <c r="S120" s="161" t="s">
        <v>120</v>
      </c>
      <c r="T120" s="161" t="s">
        <v>120</v>
      </c>
      <c r="U120" s="161">
        <v>0</v>
      </c>
      <c r="V120" s="161">
        <f t="shared" si="27"/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272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x14ac:dyDescent="0.2">
      <c r="A121" s="166" t="s">
        <v>116</v>
      </c>
      <c r="B121" s="167" t="s">
        <v>90</v>
      </c>
      <c r="C121" s="186" t="s">
        <v>29</v>
      </c>
      <c r="D121" s="168"/>
      <c r="E121" s="169"/>
      <c r="F121" s="170"/>
      <c r="G121" s="171">
        <f>SUMIF(AG122:AG124,"&lt;&gt;NOR",G122:G124)</f>
        <v>0</v>
      </c>
      <c r="H121" s="165"/>
      <c r="I121" s="165">
        <f>SUM(I122:I124)</f>
        <v>0</v>
      </c>
      <c r="J121" s="165"/>
      <c r="K121" s="165">
        <f>SUM(K122:K124)</f>
        <v>0</v>
      </c>
      <c r="L121" s="165"/>
      <c r="M121" s="165">
        <f>SUM(M122:M124)</f>
        <v>0</v>
      </c>
      <c r="N121" s="165"/>
      <c r="O121" s="165">
        <f>SUM(O122:O124)</f>
        <v>0</v>
      </c>
      <c r="P121" s="165"/>
      <c r="Q121" s="165">
        <f>SUM(Q122:Q124)</f>
        <v>0</v>
      </c>
      <c r="R121" s="165"/>
      <c r="S121" s="165"/>
      <c r="T121" s="165"/>
      <c r="U121" s="165"/>
      <c r="V121" s="165">
        <f>SUM(V122:V124)</f>
        <v>0</v>
      </c>
      <c r="W121" s="165"/>
      <c r="AG121" t="s">
        <v>117</v>
      </c>
    </row>
    <row r="122" spans="1:60" outlineLevel="1" x14ac:dyDescent="0.2">
      <c r="A122" s="178">
        <v>78</v>
      </c>
      <c r="B122" s="179" t="s">
        <v>283</v>
      </c>
      <c r="C122" s="189" t="s">
        <v>284</v>
      </c>
      <c r="D122" s="180" t="s">
        <v>285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120</v>
      </c>
      <c r="T122" s="161" t="s">
        <v>156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8">
        <v>79</v>
      </c>
      <c r="B123" s="179" t="s">
        <v>287</v>
      </c>
      <c r="C123" s="189" t="s">
        <v>288</v>
      </c>
      <c r="D123" s="180" t="s">
        <v>285</v>
      </c>
      <c r="E123" s="181">
        <v>1</v>
      </c>
      <c r="F123" s="182"/>
      <c r="G123" s="183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155</v>
      </c>
      <c r="T123" s="161" t="s">
        <v>156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72">
        <v>80</v>
      </c>
      <c r="B124" s="173" t="s">
        <v>289</v>
      </c>
      <c r="C124" s="187" t="s">
        <v>290</v>
      </c>
      <c r="D124" s="174" t="s">
        <v>285</v>
      </c>
      <c r="E124" s="175">
        <v>1</v>
      </c>
      <c r="F124" s="176"/>
      <c r="G124" s="177">
        <f>ROUND(E124*F124,2)</f>
        <v>0</v>
      </c>
      <c r="H124" s="162"/>
      <c r="I124" s="161">
        <f>ROUND(E124*H124,2)</f>
        <v>0</v>
      </c>
      <c r="J124" s="162"/>
      <c r="K124" s="161">
        <f>ROUND(E124*J124,2)</f>
        <v>0</v>
      </c>
      <c r="L124" s="161">
        <v>15</v>
      </c>
      <c r="M124" s="161">
        <f>G124*(1+L124/100)</f>
        <v>0</v>
      </c>
      <c r="N124" s="161">
        <v>0</v>
      </c>
      <c r="O124" s="161">
        <f>ROUND(E124*N124,2)</f>
        <v>0</v>
      </c>
      <c r="P124" s="161">
        <v>0</v>
      </c>
      <c r="Q124" s="161">
        <f>ROUND(E124*P124,2)</f>
        <v>0</v>
      </c>
      <c r="R124" s="161"/>
      <c r="S124" s="161" t="s">
        <v>155</v>
      </c>
      <c r="T124" s="161" t="s">
        <v>156</v>
      </c>
      <c r="U124" s="161">
        <v>0</v>
      </c>
      <c r="V124" s="161">
        <f>ROUND(E124*U124,2)</f>
        <v>0</v>
      </c>
      <c r="W124" s="161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286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v>15</v>
      </c>
      <c r="AF125">
        <v>21</v>
      </c>
    </row>
    <row r="126" spans="1:60" x14ac:dyDescent="0.2">
      <c r="A126" s="154"/>
      <c r="B126" s="155" t="s">
        <v>31</v>
      </c>
      <c r="C126" s="192"/>
      <c r="D126" s="156"/>
      <c r="E126" s="157"/>
      <c r="F126" s="157"/>
      <c r="G126" s="185">
        <f>G8+G22+G25+G27+G39+G41+G45+G52+G64+G69+G88+G90+G99+G108+G112+G114+G121</f>
        <v>0</v>
      </c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AE126">
        <f>SUMIF(L7:L124,AE125,G7:G124)</f>
        <v>0</v>
      </c>
      <c r="AF126">
        <f>SUMIF(L7:L124,AF125,G7:G124)</f>
        <v>0</v>
      </c>
      <c r="AG126" t="s">
        <v>291</v>
      </c>
    </row>
    <row r="127" spans="1:60" x14ac:dyDescent="0.2">
      <c r="A127" s="5"/>
      <c r="B127" s="6"/>
      <c r="C127" s="191"/>
      <c r="D127" s="8"/>
      <c r="E127" s="5"/>
      <c r="F127" s="5"/>
      <c r="G127" s="153">
        <f>SUM(G8:G126)</f>
        <v>0</v>
      </c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5"/>
      <c r="B128" s="6"/>
      <c r="C128" s="191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64" t="s">
        <v>292</v>
      </c>
      <c r="B129" s="264"/>
      <c r="C129" s="265"/>
      <c r="D129" s="8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5"/>
      <c r="B130" s="246"/>
      <c r="C130" s="247"/>
      <c r="D130" s="246"/>
      <c r="E130" s="246"/>
      <c r="F130" s="246"/>
      <c r="G130" s="248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AG130" t="s">
        <v>293</v>
      </c>
    </row>
    <row r="131" spans="1:33" x14ac:dyDescent="0.2">
      <c r="A131" s="249"/>
      <c r="B131" s="250"/>
      <c r="C131" s="251"/>
      <c r="D131" s="250"/>
      <c r="E131" s="250"/>
      <c r="F131" s="250"/>
      <c r="G131" s="252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9"/>
      <c r="B132" s="250"/>
      <c r="C132" s="251"/>
      <c r="D132" s="250"/>
      <c r="E132" s="250"/>
      <c r="F132" s="250"/>
      <c r="G132" s="252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49"/>
      <c r="B133" s="250"/>
      <c r="C133" s="251"/>
      <c r="D133" s="250"/>
      <c r="E133" s="250"/>
      <c r="F133" s="250"/>
      <c r="G133" s="252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253"/>
      <c r="B134" s="254"/>
      <c r="C134" s="255"/>
      <c r="D134" s="254"/>
      <c r="E134" s="254"/>
      <c r="F134" s="254"/>
      <c r="G134" s="256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A135" s="5"/>
      <c r="B135" s="6"/>
      <c r="C135" s="191"/>
      <c r="D135" s="8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1:33" x14ac:dyDescent="0.2">
      <c r="C136" s="193"/>
      <c r="D136" s="142"/>
      <c r="AG136" t="s">
        <v>294</v>
      </c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  <row r="5001" spans="4:4" x14ac:dyDescent="0.2">
      <c r="D5001" s="142"/>
    </row>
  </sheetData>
  <mergeCells count="6">
    <mergeCell ref="A130:G134"/>
    <mergeCell ref="A1:G1"/>
    <mergeCell ref="C2:G2"/>
    <mergeCell ref="C3:G3"/>
    <mergeCell ref="C4:G4"/>
    <mergeCell ref="A129:C12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2021-06-14T11:48:34Z</cp:lastPrinted>
  <dcterms:created xsi:type="dcterms:W3CDTF">2009-04-08T07:15:50Z</dcterms:created>
  <dcterms:modified xsi:type="dcterms:W3CDTF">2021-08-09T12:13:31Z</dcterms:modified>
</cp:coreProperties>
</file>